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parişler" sheetId="1" state="visible" r:id="rId1"/>
    <sheet name="Öz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00 &quot;₺&quot;"/>
    <numFmt numFmtId="167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pivotButton="0" quotePrefix="0" xfId="0"/>
    <xf numFmtId="49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Kanallara göre ciro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'Özet'!$A$2:$A$6</f>
            </numRef>
          </cat>
          <val>
            <numRef>
              <f>'Özet'!$C$2:$C$6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9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iparisTablosu" displayName="SiparisTablosu" ref="A1:O301" headerRowCount="1">
  <autoFilter ref="A1:O301"/>
  <tableColumns count="15">
    <tableColumn id="1" name="Sipariş no"/>
    <tableColumn id="2" name="Tarih"/>
    <tableColumn id="3" name="Müşteri"/>
    <tableColumn id="4" name="Kanal"/>
    <tableColumn id="5" name="Ürün"/>
    <tableColumn id="6" name="Adet"/>
    <tableColumn id="7" name="Birim fiyat"/>
    <tableColumn id="8" name="Tutar"/>
    <tableColumn id="9" name="Kargo firması"/>
    <tableColumn id="10" name="Takip no"/>
    <tableColumn id="11" name="Durum"/>
    <tableColumn id="12" name="Kargoya veriliş"/>
    <tableColumn id="13" name="Teslim tarihi"/>
    <tableColumn id="14" name="Hazırlık (iş günü)"/>
    <tableColumn id="15" name="Uyarı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2" customWidth="1" min="2" max="2"/>
    <col width="16" customWidth="1" min="3" max="3"/>
    <col width="16" customWidth="1" min="4" max="4"/>
    <col width="24" customWidth="1" min="5" max="5"/>
    <col width="7" customWidth="1" min="6" max="6"/>
    <col width="12" customWidth="1" min="7" max="7"/>
    <col width="13" customWidth="1" min="8" max="8"/>
    <col width="13" customWidth="1" min="9" max="9"/>
    <col width="13" customWidth="1" min="10" max="10"/>
    <col width="14" customWidth="1" min="11" max="11"/>
    <col width="14" customWidth="1" min="12" max="12"/>
    <col width="13" customWidth="1" min="13" max="13"/>
    <col width="15" customWidth="1" min="14" max="14"/>
    <col width="20" customWidth="1" min="15" max="15"/>
  </cols>
  <sheetData>
    <row r="1">
      <c r="A1" s="1" t="inlineStr">
        <is>
          <t>Sipariş no</t>
        </is>
      </c>
      <c r="B1" s="1" t="inlineStr">
        <is>
          <t>Tarih</t>
        </is>
      </c>
      <c r="C1" s="1" t="inlineStr">
        <is>
          <t>Müşteri</t>
        </is>
      </c>
      <c r="D1" s="1" t="inlineStr">
        <is>
          <t>Kanal</t>
        </is>
      </c>
      <c r="E1" s="1" t="inlineStr">
        <is>
          <t>Ürün</t>
        </is>
      </c>
      <c r="F1" s="1" t="inlineStr">
        <is>
          <t>Adet</t>
        </is>
      </c>
      <c r="G1" s="1" t="inlineStr">
        <is>
          <t>Birim fiyat</t>
        </is>
      </c>
      <c r="H1" s="1" t="inlineStr">
        <is>
          <t>Tutar</t>
        </is>
      </c>
      <c r="I1" s="1" t="inlineStr">
        <is>
          <t>Kargo firması</t>
        </is>
      </c>
      <c r="J1" s="1" t="inlineStr">
        <is>
          <t>Takip no</t>
        </is>
      </c>
      <c r="K1" s="1" t="inlineStr">
        <is>
          <t>Durum</t>
        </is>
      </c>
      <c r="L1" s="1" t="inlineStr">
        <is>
          <t>Kargoya veriliş</t>
        </is>
      </c>
      <c r="M1" s="1" t="inlineStr">
        <is>
          <t>Teslim tarihi</t>
        </is>
      </c>
      <c r="N1" s="1" t="inlineStr">
        <is>
          <t>Hazırlık (iş günü)</t>
        </is>
      </c>
      <c r="O1" s="1" t="inlineStr">
        <is>
          <t>Uyarı</t>
        </is>
      </c>
    </row>
    <row r="2">
      <c r="A2" s="2" t="inlineStr">
        <is>
          <t>S-1001</t>
        </is>
      </c>
      <c r="B2" s="3" t="n">
        <v>46296</v>
      </c>
      <c r="C2" t="inlineStr">
        <is>
          <t>Merve K.</t>
        </is>
      </c>
      <c r="D2" t="inlineStr">
        <is>
          <t>Web sitesi</t>
        </is>
      </c>
      <c r="E2" t="inlineStr">
        <is>
          <t>Lavanta mum seti</t>
        </is>
      </c>
      <c r="F2" s="4" t="n">
        <v>2</v>
      </c>
      <c r="G2" s="5" t="n">
        <v>450</v>
      </c>
      <c r="H2" s="5">
        <f>IF(OR(F2="",G2=""),"",F2*G2)</f>
        <v/>
      </c>
      <c r="I2" t="inlineStr">
        <is>
          <t>Kargo A</t>
        </is>
      </c>
      <c r="J2" s="2" t="inlineStr">
        <is>
          <t>TK100001</t>
        </is>
      </c>
      <c r="K2" t="inlineStr">
        <is>
          <t>Teslim edildi</t>
        </is>
      </c>
      <c r="L2" s="3" t="n">
        <v>46297</v>
      </c>
      <c r="M2" s="3" t="n">
        <v>46300</v>
      </c>
      <c r="N2" s="4">
        <f>IF(OR(B2="",L2=""),"",NETWORKDAYS(B2,L2)-1)</f>
        <v/>
      </c>
      <c r="O2">
        <f>IF(OR(A2="",B2=""),"",IF(AND(L2="",OR(K2="Yeni",K2="Hazırlanıyor"),NETWORKDAYS(B2,TODAY())-1&gt;Özet!$J$2),"Gecikti",IF(AND(K2="Kargoda",L2&lt;&gt;"",TODAY()-L2&gt;Özet!$J$3),"Teslimatı kontrol et","")))</f>
        <v/>
      </c>
    </row>
    <row r="3">
      <c r="A3" s="2" t="inlineStr">
        <is>
          <t>S-1002</t>
        </is>
      </c>
      <c r="B3" s="3" t="n">
        <v>46296</v>
      </c>
      <c r="C3" t="inlineStr">
        <is>
          <t>Onur T.</t>
        </is>
      </c>
      <c r="D3" t="inlineStr">
        <is>
          <t>Pazaryeri</t>
        </is>
      </c>
      <c r="E3" t="inlineStr">
        <is>
          <t>Zeytinyağlı sabun (6'lı)</t>
        </is>
      </c>
      <c r="F3" s="4" t="n">
        <v>1</v>
      </c>
      <c r="G3" s="5" t="n">
        <v>320</v>
      </c>
      <c r="H3" s="5">
        <f>IF(OR(F3="",G3=""),"",F3*G3)</f>
        <v/>
      </c>
      <c r="I3" t="inlineStr">
        <is>
          <t>Kargo B</t>
        </is>
      </c>
      <c r="J3" s="2" t="inlineStr">
        <is>
          <t>TK100002</t>
        </is>
      </c>
      <c r="K3" t="inlineStr">
        <is>
          <t>Teslim edildi</t>
        </is>
      </c>
      <c r="L3" s="3" t="n">
        <v>46298</v>
      </c>
      <c r="M3" s="3" t="n">
        <v>46301</v>
      </c>
      <c r="N3" s="4">
        <f>IF(OR(B3="",L3=""),"",NETWORKDAYS(B3,L3)-1)</f>
        <v/>
      </c>
      <c r="O3">
        <f>IF(OR(A3="",B3=""),"",IF(AND(L3="",OR(K3="Yeni",K3="Hazırlanıyor"),NETWORKDAYS(B3,TODAY())-1&gt;Özet!$J$2),"Gecikti",IF(AND(K3="Kargoda",L3&lt;&gt;"",TODAY()-L3&gt;Özet!$J$3),"Teslimatı kontrol et","")))</f>
        <v/>
      </c>
    </row>
    <row r="4">
      <c r="A4" s="2" t="inlineStr">
        <is>
          <t>S-1003</t>
        </is>
      </c>
      <c r="B4" s="3" t="n">
        <v>46298</v>
      </c>
      <c r="C4" t="inlineStr">
        <is>
          <t>Seda A.</t>
        </is>
      </c>
      <c r="D4" t="inlineStr">
        <is>
          <t>Instagram</t>
        </is>
      </c>
      <c r="E4" t="inlineStr">
        <is>
          <t>Kişiye özel mum</t>
        </is>
      </c>
      <c r="F4" s="4" t="n">
        <v>3</v>
      </c>
      <c r="G4" s="5" t="n">
        <v>380</v>
      </c>
      <c r="H4" s="5">
        <f>IF(OR(F4="",G4=""),"",F4*G4)</f>
        <v/>
      </c>
      <c r="I4" t="inlineStr">
        <is>
          <t>Kargo A</t>
        </is>
      </c>
      <c r="J4" s="2" t="inlineStr">
        <is>
          <t>TK100003</t>
        </is>
      </c>
      <c r="K4" t="inlineStr">
        <is>
          <t>Teslim edildi</t>
        </is>
      </c>
      <c r="L4" s="3" t="n">
        <v>46301</v>
      </c>
      <c r="M4" s="3" t="n">
        <v>46303</v>
      </c>
      <c r="N4" s="4">
        <f>IF(OR(B4="",L4=""),"",NETWORKDAYS(B4,L4)-1)</f>
        <v/>
      </c>
      <c r="O4">
        <f>IF(OR(A4="",B4=""),"",IF(AND(L4="",OR(K4="Yeni",K4="Hazırlanıyor"),NETWORKDAYS(B4,TODAY())-1&gt;Özet!$J$2),"Gecikti",IF(AND(K4="Kargoda",L4&lt;&gt;"",TODAY()-L4&gt;Özet!$J$3),"Teslimatı kontrol et","")))</f>
        <v/>
      </c>
    </row>
    <row r="5">
      <c r="A5" s="2" t="inlineStr">
        <is>
          <t>S-1004</t>
        </is>
      </c>
      <c r="B5" s="3" t="n">
        <v>46300</v>
      </c>
      <c r="C5" t="inlineStr">
        <is>
          <t>Kaan Y.</t>
        </is>
      </c>
      <c r="D5" t="inlineStr">
        <is>
          <t>Pazaryeri</t>
        </is>
      </c>
      <c r="E5" t="inlineStr">
        <is>
          <t>Lavanta mum seti</t>
        </is>
      </c>
      <c r="F5" s="4" t="n">
        <v>1</v>
      </c>
      <c r="G5" s="5" t="n">
        <v>450</v>
      </c>
      <c r="H5" s="5">
        <f>IF(OR(F5="",G5=""),"",F5*G5)</f>
        <v/>
      </c>
      <c r="I5" t="inlineStr">
        <is>
          <t>Kargo B</t>
        </is>
      </c>
      <c r="J5" s="2" t="inlineStr">
        <is>
          <t>TK100004</t>
        </is>
      </c>
      <c r="K5" t="inlineStr">
        <is>
          <t>İade</t>
        </is>
      </c>
      <c r="L5" s="3" t="n">
        <v>46301</v>
      </c>
      <c r="M5" s="3" t="n">
        <v>46304</v>
      </c>
      <c r="N5" s="4">
        <f>IF(OR(B5="",L5=""),"",NETWORKDAYS(B5,L5)-1)</f>
        <v/>
      </c>
      <c r="O5">
        <f>IF(OR(A5="",B5=""),"",IF(AND(L5="",OR(K5="Yeni",K5="Hazırlanıyor"),NETWORKDAYS(B5,TODAY())-1&gt;Özet!$J$2),"Gecikti",IF(AND(K5="Kargoda",L5&lt;&gt;"",TODAY()-L5&gt;Özet!$J$3),"Teslimatı kontrol et","")))</f>
        <v/>
      </c>
    </row>
    <row r="6">
      <c r="A6" s="2" t="inlineStr">
        <is>
          <t>S-1005</t>
        </is>
      </c>
      <c r="B6" s="3" t="n">
        <v>46302</v>
      </c>
      <c r="C6" t="inlineStr">
        <is>
          <t>Ece D.</t>
        </is>
      </c>
      <c r="D6" t="inlineStr">
        <is>
          <t>Web sitesi</t>
        </is>
      </c>
      <c r="E6" t="inlineStr">
        <is>
          <t>Hediye kutusu</t>
        </is>
      </c>
      <c r="F6" s="4" t="n">
        <v>1</v>
      </c>
      <c r="G6" s="5" t="n">
        <v>780</v>
      </c>
      <c r="H6" s="5">
        <f>IF(OR(F6="",G6=""),"",F6*G6)</f>
        <v/>
      </c>
      <c r="I6" t="inlineStr">
        <is>
          <t>Kargo A</t>
        </is>
      </c>
      <c r="J6" s="2" t="inlineStr">
        <is>
          <t>TK100005</t>
        </is>
      </c>
      <c r="K6" t="inlineStr">
        <is>
          <t>Teslim edildi</t>
        </is>
      </c>
      <c r="L6" s="3" t="n">
        <v>46303</v>
      </c>
      <c r="M6" s="3" t="n">
        <v>46305</v>
      </c>
      <c r="N6" s="4">
        <f>IF(OR(B6="",L6=""),"",NETWORKDAYS(B6,L6)-1)</f>
        <v/>
      </c>
      <c r="O6">
        <f>IF(OR(A6="",B6=""),"",IF(AND(L6="",OR(K6="Yeni",K6="Hazırlanıyor"),NETWORKDAYS(B6,TODAY())-1&gt;Özet!$J$2),"Gecikti",IF(AND(K6="Kargoda",L6&lt;&gt;"",TODAY()-L6&gt;Özet!$J$3),"Teslimatı kontrol et","")))</f>
        <v/>
      </c>
    </row>
    <row r="7">
      <c r="A7" s="2" t="inlineStr">
        <is>
          <t>S-1006</t>
        </is>
      </c>
      <c r="B7" s="3" t="n">
        <v>46303</v>
      </c>
      <c r="C7" t="inlineStr">
        <is>
          <t>Burcu S.</t>
        </is>
      </c>
      <c r="D7" t="inlineStr">
        <is>
          <t>WhatsApp/Telefon</t>
        </is>
      </c>
      <c r="E7" t="inlineStr">
        <is>
          <t>Zeytinyağlı sabun (6'lı)</t>
        </is>
      </c>
      <c r="F7" s="4" t="n">
        <v>4</v>
      </c>
      <c r="G7" s="5" t="n">
        <v>300</v>
      </c>
      <c r="H7" s="5">
        <f>IF(OR(F7="",G7=""),"",F7*G7)</f>
        <v/>
      </c>
      <c r="I7" t="inlineStr">
        <is>
          <t>Kargo A</t>
        </is>
      </c>
      <c r="J7" s="2" t="inlineStr">
        <is>
          <t>TK100006</t>
        </is>
      </c>
      <c r="K7" t="inlineStr">
        <is>
          <t>Teslim edildi</t>
        </is>
      </c>
      <c r="L7" s="3" t="n">
        <v>46307</v>
      </c>
      <c r="M7" s="3" t="n">
        <v>46309</v>
      </c>
      <c r="N7" s="4">
        <f>IF(OR(B7="",L7=""),"",NETWORKDAYS(B7,L7)-1)</f>
        <v/>
      </c>
      <c r="O7">
        <f>IF(OR(A7="",B7=""),"",IF(AND(L7="",OR(K7="Yeni",K7="Hazırlanıyor"),NETWORKDAYS(B7,TODAY())-1&gt;Özet!$J$2),"Gecikti",IF(AND(K7="Kargoda",L7&lt;&gt;"",TODAY()-L7&gt;Özet!$J$3),"Teslimatı kontrol et","")))</f>
        <v/>
      </c>
    </row>
    <row r="8">
      <c r="A8" s="2" t="inlineStr">
        <is>
          <t>S-1007</t>
        </is>
      </c>
      <c r="B8" s="3" t="n">
        <v>46305</v>
      </c>
      <c r="C8" t="inlineStr">
        <is>
          <t>Tolga E.</t>
        </is>
      </c>
      <c r="D8" t="inlineStr">
        <is>
          <t>Pazaryeri</t>
        </is>
      </c>
      <c r="E8" t="inlineStr">
        <is>
          <t>Oda kokusu</t>
        </is>
      </c>
      <c r="F8" s="4" t="n">
        <v>2</v>
      </c>
      <c r="G8" s="5" t="n">
        <v>260</v>
      </c>
      <c r="H8" s="5">
        <f>IF(OR(F8="",G8=""),"",F8*G8)</f>
        <v/>
      </c>
      <c r="J8" s="2" t="n"/>
      <c r="K8" t="inlineStr">
        <is>
          <t>İptal</t>
        </is>
      </c>
      <c r="L8" s="3" t="n"/>
      <c r="M8" s="3" t="n"/>
      <c r="N8" s="4">
        <f>IF(OR(B8="",L8=""),"",NETWORKDAYS(B8,L8)-1)</f>
        <v/>
      </c>
      <c r="O8">
        <f>IF(OR(A8="",B8=""),"",IF(AND(L8="",OR(K8="Yeni",K8="Hazırlanıyor"),NETWORKDAYS(B8,TODAY())-1&gt;Özet!$J$2),"Gecikti",IF(AND(K8="Kargoda",L8&lt;&gt;"",TODAY()-L8&gt;Özet!$J$3),"Teslimatı kontrol et","")))</f>
        <v/>
      </c>
    </row>
    <row r="9">
      <c r="A9" s="2" t="inlineStr">
        <is>
          <t>S-1008</t>
        </is>
      </c>
      <c r="B9" s="3" t="n">
        <v>46308</v>
      </c>
      <c r="C9" t="inlineStr">
        <is>
          <t>Aslı Ö.</t>
        </is>
      </c>
      <c r="D9" t="inlineStr">
        <is>
          <t>Instagram</t>
        </is>
      </c>
      <c r="E9" t="inlineStr">
        <is>
          <t>Hediye kutusu</t>
        </is>
      </c>
      <c r="F9" s="4" t="n">
        <v>2</v>
      </c>
      <c r="G9" s="5" t="n">
        <v>780</v>
      </c>
      <c r="H9" s="5">
        <f>IF(OR(F9="",G9=""),"",F9*G9)</f>
        <v/>
      </c>
      <c r="I9" t="inlineStr">
        <is>
          <t>Kargo B</t>
        </is>
      </c>
      <c r="J9" s="2" t="inlineStr">
        <is>
          <t>TK100008</t>
        </is>
      </c>
      <c r="K9" t="inlineStr">
        <is>
          <t>Teslim edildi</t>
        </is>
      </c>
      <c r="L9" s="3" t="n">
        <v>46311</v>
      </c>
      <c r="M9" s="3" t="n">
        <v>46314</v>
      </c>
      <c r="N9" s="4">
        <f>IF(OR(B9="",L9=""),"",NETWORKDAYS(B9,L9)-1)</f>
        <v/>
      </c>
      <c r="O9">
        <f>IF(OR(A9="",B9=""),"",IF(AND(L9="",OR(K9="Yeni",K9="Hazırlanıyor"),NETWORKDAYS(B9,TODAY())-1&gt;Özet!$J$2),"Gecikti",IF(AND(K9="Kargoda",L9&lt;&gt;"",TODAY()-L9&gt;Özet!$J$3),"Teslimatı kontrol et","")))</f>
        <v/>
      </c>
    </row>
    <row r="10">
      <c r="A10" s="2" t="inlineStr">
        <is>
          <t>S-1009</t>
        </is>
      </c>
      <c r="B10" s="3" t="n">
        <v>46310</v>
      </c>
      <c r="C10" t="inlineStr">
        <is>
          <t>Deniz G.</t>
        </is>
      </c>
      <c r="D10" t="inlineStr">
        <is>
          <t>Web sitesi</t>
        </is>
      </c>
      <c r="E10" t="inlineStr">
        <is>
          <t>Kişiye özel mum</t>
        </is>
      </c>
      <c r="F10" s="4" t="n">
        <v>1</v>
      </c>
      <c r="G10" s="5" t="n">
        <v>380</v>
      </c>
      <c r="H10" s="5">
        <f>IF(OR(F10="",G10=""),"",F10*G10)</f>
        <v/>
      </c>
      <c r="I10" t="inlineStr">
        <is>
          <t>Kargo A</t>
        </is>
      </c>
      <c r="J10" s="2" t="inlineStr">
        <is>
          <t>TK100009</t>
        </is>
      </c>
      <c r="K10" t="inlineStr">
        <is>
          <t>Kargoda</t>
        </is>
      </c>
      <c r="L10" s="3" t="n">
        <v>46311</v>
      </c>
      <c r="M10" s="3" t="n"/>
      <c r="N10" s="4">
        <f>IF(OR(B10="",L10=""),"",NETWORKDAYS(B10,L10)-1)</f>
        <v/>
      </c>
      <c r="O10">
        <f>IF(OR(A10="",B10=""),"",IF(AND(L10="",OR(K10="Yeni",K10="Hazırlanıyor"),NETWORKDAYS(B10,TODAY())-1&gt;Özet!$J$2),"Gecikti",IF(AND(K10="Kargoda",L10&lt;&gt;"",TODAY()-L10&gt;Özet!$J$3),"Teslimatı kontrol et","")))</f>
        <v/>
      </c>
    </row>
    <row r="11">
      <c r="A11" s="2" t="inlineStr">
        <is>
          <t>S-1010</t>
        </is>
      </c>
      <c r="B11" s="3" t="n">
        <v>46311</v>
      </c>
      <c r="C11" t="inlineStr">
        <is>
          <t>Cansu B.</t>
        </is>
      </c>
      <c r="D11" t="inlineStr">
        <is>
          <t>Mağaza</t>
        </is>
      </c>
      <c r="E11" t="inlineStr">
        <is>
          <t>Lavanta mum seti</t>
        </is>
      </c>
      <c r="F11" s="4" t="n">
        <v>1</v>
      </c>
      <c r="G11" s="5" t="n">
        <v>450</v>
      </c>
      <c r="H11" s="5">
        <f>IF(OR(F11="",G11=""),"",F11*G11)</f>
        <v/>
      </c>
      <c r="J11" s="2" t="n"/>
      <c r="K11" t="inlineStr">
        <is>
          <t>Teslim edildi</t>
        </is>
      </c>
      <c r="L11" s="3" t="n"/>
      <c r="M11" s="3" t="n">
        <v>46311</v>
      </c>
      <c r="N11" s="4">
        <f>IF(OR(B11="",L11=""),"",NETWORKDAYS(B11,L11)-1)</f>
        <v/>
      </c>
      <c r="O11">
        <f>IF(OR(A11="",B11=""),"",IF(AND(L11="",OR(K11="Yeni",K11="Hazırlanıyor"),NETWORKDAYS(B11,TODAY())-1&gt;Özet!$J$2),"Gecikti",IF(AND(K11="Kargoda",L11&lt;&gt;"",TODAY()-L11&gt;Özet!$J$3),"Teslimatı kontrol et","")))</f>
        <v/>
      </c>
    </row>
    <row r="12">
      <c r="A12" s="2" t="inlineStr">
        <is>
          <t>S-1011</t>
        </is>
      </c>
      <c r="B12" s="3" t="n">
        <v>46314</v>
      </c>
      <c r="C12" t="inlineStr">
        <is>
          <t>Emre P.</t>
        </is>
      </c>
      <c r="D12" t="inlineStr">
        <is>
          <t>Pazaryeri</t>
        </is>
      </c>
      <c r="E12" t="inlineStr">
        <is>
          <t>Oda kokusu</t>
        </is>
      </c>
      <c r="F12" s="4" t="n">
        <v>3</v>
      </c>
      <c r="G12" s="5" t="n">
        <v>260</v>
      </c>
      <c r="H12" s="5">
        <f>IF(OR(F12="",G12=""),"",F12*G12)</f>
        <v/>
      </c>
      <c r="I12" t="inlineStr">
        <is>
          <t>Kargo B</t>
        </is>
      </c>
      <c r="J12" s="2" t="inlineStr">
        <is>
          <t>TK100011</t>
        </is>
      </c>
      <c r="K12" t="inlineStr">
        <is>
          <t>Kargoda</t>
        </is>
      </c>
      <c r="L12" s="3" t="n">
        <v>46315</v>
      </c>
      <c r="M12" s="3" t="n"/>
      <c r="N12" s="4">
        <f>IF(OR(B12="",L12=""),"",NETWORKDAYS(B12,L12)-1)</f>
        <v/>
      </c>
      <c r="O12">
        <f>IF(OR(A12="",B12=""),"",IF(AND(L12="",OR(K12="Yeni",K12="Hazırlanıyor"),NETWORKDAYS(B12,TODAY())-1&gt;Özet!$J$2),"Gecikti",IF(AND(K12="Kargoda",L12&lt;&gt;"",TODAY()-L12&gt;Özet!$J$3),"Teslimatı kontrol et","")))</f>
        <v/>
      </c>
    </row>
    <row r="13">
      <c r="A13" s="2" t="inlineStr">
        <is>
          <t>S-1012</t>
        </is>
      </c>
      <c r="B13" s="3" t="n">
        <v>46315</v>
      </c>
      <c r="C13" t="inlineStr">
        <is>
          <t>Gizem H.</t>
        </is>
      </c>
      <c r="D13" t="inlineStr">
        <is>
          <t>Web sitesi</t>
        </is>
      </c>
      <c r="E13" t="inlineStr">
        <is>
          <t>Zeytinyağlı sabun (6'lı)</t>
        </is>
      </c>
      <c r="F13" s="4" t="n">
        <v>2</v>
      </c>
      <c r="G13" s="5" t="n">
        <v>320</v>
      </c>
      <c r="H13" s="5">
        <f>IF(OR(F13="",G13=""),"",F13*G13)</f>
        <v/>
      </c>
      <c r="J13" s="2" t="n"/>
      <c r="K13" t="inlineStr">
        <is>
          <t>Hazırlanıyor</t>
        </is>
      </c>
      <c r="L13" s="3" t="n"/>
      <c r="M13" s="3" t="n"/>
      <c r="N13" s="4">
        <f>IF(OR(B13="",L13=""),"",NETWORKDAYS(B13,L13)-1)</f>
        <v/>
      </c>
      <c r="O13">
        <f>IF(OR(A13="",B13=""),"",IF(AND(L13="",OR(K13="Yeni",K13="Hazırlanıyor"),NETWORKDAYS(B13,TODAY())-1&gt;Özet!$J$2),"Gecikti",IF(AND(K13="Kargoda",L13&lt;&gt;"",TODAY()-L13&gt;Özet!$J$3),"Teslimatı kontrol et","")))</f>
        <v/>
      </c>
    </row>
    <row r="14">
      <c r="A14" s="2" t="inlineStr">
        <is>
          <t>S-1013</t>
        </is>
      </c>
      <c r="B14" s="3" t="n">
        <v>46316</v>
      </c>
      <c r="C14" t="inlineStr">
        <is>
          <t>Hakan M.</t>
        </is>
      </c>
      <c r="D14" t="inlineStr">
        <is>
          <t>Instagram</t>
        </is>
      </c>
      <c r="E14" t="inlineStr">
        <is>
          <t>Kişiye özel mum</t>
        </is>
      </c>
      <c r="F14" s="4" t="n">
        <v>5</v>
      </c>
      <c r="G14" s="5" t="n">
        <v>360</v>
      </c>
      <c r="H14" s="5">
        <f>IF(OR(F14="",G14=""),"",F14*G14)</f>
        <v/>
      </c>
      <c r="J14" s="2" t="n"/>
      <c r="K14" t="inlineStr">
        <is>
          <t>Hazırlanıyor</t>
        </is>
      </c>
      <c r="L14" s="3" t="n"/>
      <c r="M14" s="3" t="n"/>
      <c r="N14" s="4">
        <f>IF(OR(B14="",L14=""),"",NETWORKDAYS(B14,L14)-1)</f>
        <v/>
      </c>
      <c r="O14">
        <f>IF(OR(A14="",B14=""),"",IF(AND(L14="",OR(K14="Yeni",K14="Hazırlanıyor"),NETWORKDAYS(B14,TODAY())-1&gt;Özet!$J$2),"Gecikti",IF(AND(K14="Kargoda",L14&lt;&gt;"",TODAY()-L14&gt;Özet!$J$3),"Teslimatı kontrol et","")))</f>
        <v/>
      </c>
    </row>
    <row r="15">
      <c r="A15" s="2" t="inlineStr">
        <is>
          <t>S-1014</t>
        </is>
      </c>
      <c r="B15" s="3" t="n">
        <v>46317</v>
      </c>
      <c r="C15" t="inlineStr">
        <is>
          <t>İrem N.</t>
        </is>
      </c>
      <c r="D15" t="inlineStr">
        <is>
          <t>Pazaryeri</t>
        </is>
      </c>
      <c r="E15" t="inlineStr">
        <is>
          <t>Hediye kutusu</t>
        </is>
      </c>
      <c r="F15" s="4" t="n">
        <v>1</v>
      </c>
      <c r="G15" s="5" t="n">
        <v>780</v>
      </c>
      <c r="H15" s="5">
        <f>IF(OR(F15="",G15=""),"",F15*G15)</f>
        <v/>
      </c>
      <c r="J15" s="2" t="n"/>
      <c r="K15" t="inlineStr">
        <is>
          <t>Yeni</t>
        </is>
      </c>
      <c r="L15" s="3" t="n"/>
      <c r="M15" s="3" t="n"/>
      <c r="N15" s="4">
        <f>IF(OR(B15="",L15=""),"",NETWORKDAYS(B15,L15)-1)</f>
        <v/>
      </c>
      <c r="O15">
        <f>IF(OR(A15="",B15=""),"",IF(AND(L15="",OR(K15="Yeni",K15="Hazırlanıyor"),NETWORKDAYS(B15,TODAY())-1&gt;Özet!$J$2),"Gecikti",IF(AND(K15="Kargoda",L15&lt;&gt;"",TODAY()-L15&gt;Özet!$J$3),"Teslimatı kontrol et","")))</f>
        <v/>
      </c>
    </row>
    <row r="16">
      <c r="A16" s="2" t="inlineStr">
        <is>
          <t>S-1015</t>
        </is>
      </c>
      <c r="B16" s="3" t="n">
        <v>46318</v>
      </c>
      <c r="C16" t="inlineStr">
        <is>
          <t>Kübra L.</t>
        </is>
      </c>
      <c r="D16" t="inlineStr">
        <is>
          <t>Web sitesi</t>
        </is>
      </c>
      <c r="E16" t="inlineStr">
        <is>
          <t>Lavanta mum seti</t>
        </is>
      </c>
      <c r="F16" s="4" t="n">
        <v>2</v>
      </c>
      <c r="G16" s="5" t="n">
        <v>450</v>
      </c>
      <c r="H16" s="5">
        <f>IF(OR(F16="",G16=""),"",F16*G16)</f>
        <v/>
      </c>
      <c r="J16" s="2" t="n"/>
      <c r="K16" t="inlineStr">
        <is>
          <t>Yeni</t>
        </is>
      </c>
      <c r="L16" s="3" t="n"/>
      <c r="M16" s="3" t="n"/>
      <c r="N16" s="4">
        <f>IF(OR(B16="",L16=""),"",NETWORKDAYS(B16,L16)-1)</f>
        <v/>
      </c>
      <c r="O16">
        <f>IF(OR(A16="",B16=""),"",IF(AND(L16="",OR(K16="Yeni",K16="Hazırlanıyor"),NETWORKDAYS(B16,TODAY())-1&gt;Özet!$J$2),"Gecikti",IF(AND(K16="Kargoda",L16&lt;&gt;"",TODAY()-L16&gt;Özet!$J$3),"Teslimatı kontrol et","")))</f>
        <v/>
      </c>
    </row>
    <row r="17">
      <c r="A17" s="2" t="n"/>
      <c r="B17" s="3" t="n"/>
      <c r="F17" s="4" t="n"/>
      <c r="G17" s="5" t="n"/>
      <c r="H17" s="5">
        <f>IF(OR(F17="",G17=""),"",F17*G17)</f>
        <v/>
      </c>
      <c r="J17" s="2" t="n"/>
      <c r="L17" s="3" t="n"/>
      <c r="M17" s="3" t="n"/>
      <c r="N17" s="4">
        <f>IF(OR(B17="",L17=""),"",NETWORKDAYS(B17,L17)-1)</f>
        <v/>
      </c>
      <c r="O17">
        <f>IF(OR(A17="",B17=""),"",IF(AND(L17="",OR(K17="Yeni",K17="Hazırlanıyor"),NETWORKDAYS(B17,TODAY())-1&gt;Özet!$J$2),"Gecikti",IF(AND(K17="Kargoda",L17&lt;&gt;"",TODAY()-L17&gt;Özet!$J$3),"Teslimatı kontrol et","")))</f>
        <v/>
      </c>
    </row>
    <row r="18">
      <c r="A18" s="2" t="n"/>
      <c r="B18" s="3" t="n"/>
      <c r="F18" s="4" t="n"/>
      <c r="G18" s="5" t="n"/>
      <c r="H18" s="5">
        <f>IF(OR(F18="",G18=""),"",F18*G18)</f>
        <v/>
      </c>
      <c r="J18" s="2" t="n"/>
      <c r="L18" s="3" t="n"/>
      <c r="M18" s="3" t="n"/>
      <c r="N18" s="4">
        <f>IF(OR(B18="",L18=""),"",NETWORKDAYS(B18,L18)-1)</f>
        <v/>
      </c>
      <c r="O18">
        <f>IF(OR(A18="",B18=""),"",IF(AND(L18="",OR(K18="Yeni",K18="Hazırlanıyor"),NETWORKDAYS(B18,TODAY())-1&gt;Özet!$J$2),"Gecikti",IF(AND(K18="Kargoda",L18&lt;&gt;"",TODAY()-L18&gt;Özet!$J$3),"Teslimatı kontrol et","")))</f>
        <v/>
      </c>
    </row>
    <row r="19">
      <c r="A19" s="2" t="n"/>
      <c r="B19" s="3" t="n"/>
      <c r="F19" s="4" t="n"/>
      <c r="G19" s="5" t="n"/>
      <c r="H19" s="5">
        <f>IF(OR(F19="",G19=""),"",F19*G19)</f>
        <v/>
      </c>
      <c r="J19" s="2" t="n"/>
      <c r="L19" s="3" t="n"/>
      <c r="M19" s="3" t="n"/>
      <c r="N19" s="4">
        <f>IF(OR(B19="",L19=""),"",NETWORKDAYS(B19,L19)-1)</f>
        <v/>
      </c>
      <c r="O19">
        <f>IF(OR(A19="",B19=""),"",IF(AND(L19="",OR(K19="Yeni",K19="Hazırlanıyor"),NETWORKDAYS(B19,TODAY())-1&gt;Özet!$J$2),"Gecikti",IF(AND(K19="Kargoda",L19&lt;&gt;"",TODAY()-L19&gt;Özet!$J$3),"Teslimatı kontrol et","")))</f>
        <v/>
      </c>
    </row>
    <row r="20">
      <c r="A20" s="2" t="n"/>
      <c r="B20" s="3" t="n"/>
      <c r="F20" s="4" t="n"/>
      <c r="G20" s="5" t="n"/>
      <c r="H20" s="5">
        <f>IF(OR(F20="",G20=""),"",F20*G20)</f>
        <v/>
      </c>
      <c r="J20" s="2" t="n"/>
      <c r="L20" s="3" t="n"/>
      <c r="M20" s="3" t="n"/>
      <c r="N20" s="4">
        <f>IF(OR(B20="",L20=""),"",NETWORKDAYS(B20,L20)-1)</f>
        <v/>
      </c>
      <c r="O20">
        <f>IF(OR(A20="",B20=""),"",IF(AND(L20="",OR(K20="Yeni",K20="Hazırlanıyor"),NETWORKDAYS(B20,TODAY())-1&gt;Özet!$J$2),"Gecikti",IF(AND(K20="Kargoda",L20&lt;&gt;"",TODAY()-L20&gt;Özet!$J$3),"Teslimatı kontrol et","")))</f>
        <v/>
      </c>
    </row>
    <row r="21">
      <c r="A21" s="2" t="n"/>
      <c r="B21" s="3" t="n"/>
      <c r="F21" s="4" t="n"/>
      <c r="G21" s="5" t="n"/>
      <c r="H21" s="5">
        <f>IF(OR(F21="",G21=""),"",F21*G21)</f>
        <v/>
      </c>
      <c r="J21" s="2" t="n"/>
      <c r="L21" s="3" t="n"/>
      <c r="M21" s="3" t="n"/>
      <c r="N21" s="4">
        <f>IF(OR(B21="",L21=""),"",NETWORKDAYS(B21,L21)-1)</f>
        <v/>
      </c>
      <c r="O21">
        <f>IF(OR(A21="",B21=""),"",IF(AND(L21="",OR(K21="Yeni",K21="Hazırlanıyor"),NETWORKDAYS(B21,TODAY())-1&gt;Özet!$J$2),"Gecikti",IF(AND(K21="Kargoda",L21&lt;&gt;"",TODAY()-L21&gt;Özet!$J$3),"Teslimatı kontrol et","")))</f>
        <v/>
      </c>
    </row>
    <row r="22">
      <c r="A22" s="2" t="n"/>
      <c r="B22" s="3" t="n"/>
      <c r="F22" s="4" t="n"/>
      <c r="G22" s="5" t="n"/>
      <c r="H22" s="5">
        <f>IF(OR(F22="",G22=""),"",F22*G22)</f>
        <v/>
      </c>
      <c r="J22" s="2" t="n"/>
      <c r="L22" s="3" t="n"/>
      <c r="M22" s="3" t="n"/>
      <c r="N22" s="4">
        <f>IF(OR(B22="",L22=""),"",NETWORKDAYS(B22,L22)-1)</f>
        <v/>
      </c>
      <c r="O22">
        <f>IF(OR(A22="",B22=""),"",IF(AND(L22="",OR(K22="Yeni",K22="Hazırlanıyor"),NETWORKDAYS(B22,TODAY())-1&gt;Özet!$J$2),"Gecikti",IF(AND(K22="Kargoda",L22&lt;&gt;"",TODAY()-L22&gt;Özet!$J$3),"Teslimatı kontrol et","")))</f>
        <v/>
      </c>
    </row>
    <row r="23">
      <c r="A23" s="2" t="n"/>
      <c r="B23" s="3" t="n"/>
      <c r="F23" s="4" t="n"/>
      <c r="G23" s="5" t="n"/>
      <c r="H23" s="5">
        <f>IF(OR(F23="",G23=""),"",F23*G23)</f>
        <v/>
      </c>
      <c r="J23" s="2" t="n"/>
      <c r="L23" s="3" t="n"/>
      <c r="M23" s="3" t="n"/>
      <c r="N23" s="4">
        <f>IF(OR(B23="",L23=""),"",NETWORKDAYS(B23,L23)-1)</f>
        <v/>
      </c>
      <c r="O23">
        <f>IF(OR(A23="",B23=""),"",IF(AND(L23="",OR(K23="Yeni",K23="Hazırlanıyor"),NETWORKDAYS(B23,TODAY())-1&gt;Özet!$J$2),"Gecikti",IF(AND(K23="Kargoda",L23&lt;&gt;"",TODAY()-L23&gt;Özet!$J$3),"Teslimatı kontrol et","")))</f>
        <v/>
      </c>
    </row>
    <row r="24">
      <c r="A24" s="2" t="n"/>
      <c r="B24" s="3" t="n"/>
      <c r="F24" s="4" t="n"/>
      <c r="G24" s="5" t="n"/>
      <c r="H24" s="5">
        <f>IF(OR(F24="",G24=""),"",F24*G24)</f>
        <v/>
      </c>
      <c r="J24" s="2" t="n"/>
      <c r="L24" s="3" t="n"/>
      <c r="M24" s="3" t="n"/>
      <c r="N24" s="4">
        <f>IF(OR(B24="",L24=""),"",NETWORKDAYS(B24,L24)-1)</f>
        <v/>
      </c>
      <c r="O24">
        <f>IF(OR(A24="",B24=""),"",IF(AND(L24="",OR(K24="Yeni",K24="Hazırlanıyor"),NETWORKDAYS(B24,TODAY())-1&gt;Özet!$J$2),"Gecikti",IF(AND(K24="Kargoda",L24&lt;&gt;"",TODAY()-L24&gt;Özet!$J$3),"Teslimatı kontrol et","")))</f>
        <v/>
      </c>
    </row>
    <row r="25">
      <c r="A25" s="2" t="n"/>
      <c r="B25" s="3" t="n"/>
      <c r="F25" s="4" t="n"/>
      <c r="G25" s="5" t="n"/>
      <c r="H25" s="5">
        <f>IF(OR(F25="",G25=""),"",F25*G25)</f>
        <v/>
      </c>
      <c r="J25" s="2" t="n"/>
      <c r="L25" s="3" t="n"/>
      <c r="M25" s="3" t="n"/>
      <c r="N25" s="4">
        <f>IF(OR(B25="",L25=""),"",NETWORKDAYS(B25,L25)-1)</f>
        <v/>
      </c>
      <c r="O25">
        <f>IF(OR(A25="",B25=""),"",IF(AND(L25="",OR(K25="Yeni",K25="Hazırlanıyor"),NETWORKDAYS(B25,TODAY())-1&gt;Özet!$J$2),"Gecikti",IF(AND(K25="Kargoda",L25&lt;&gt;"",TODAY()-L25&gt;Özet!$J$3),"Teslimatı kontrol et","")))</f>
        <v/>
      </c>
    </row>
    <row r="26">
      <c r="A26" s="2" t="n"/>
      <c r="B26" s="3" t="n"/>
      <c r="F26" s="4" t="n"/>
      <c r="G26" s="5" t="n"/>
      <c r="H26" s="5">
        <f>IF(OR(F26="",G26=""),"",F26*G26)</f>
        <v/>
      </c>
      <c r="J26" s="2" t="n"/>
      <c r="L26" s="3" t="n"/>
      <c r="M26" s="3" t="n"/>
      <c r="N26" s="4">
        <f>IF(OR(B26="",L26=""),"",NETWORKDAYS(B26,L26)-1)</f>
        <v/>
      </c>
      <c r="O26">
        <f>IF(OR(A26="",B26=""),"",IF(AND(L26="",OR(K26="Yeni",K26="Hazırlanıyor"),NETWORKDAYS(B26,TODAY())-1&gt;Özet!$J$2),"Gecikti",IF(AND(K26="Kargoda",L26&lt;&gt;"",TODAY()-L26&gt;Özet!$J$3),"Teslimatı kontrol et","")))</f>
        <v/>
      </c>
    </row>
    <row r="27">
      <c r="A27" s="2" t="n"/>
      <c r="B27" s="3" t="n"/>
      <c r="F27" s="4" t="n"/>
      <c r="G27" s="5" t="n"/>
      <c r="H27" s="5">
        <f>IF(OR(F27="",G27=""),"",F27*G27)</f>
        <v/>
      </c>
      <c r="J27" s="2" t="n"/>
      <c r="L27" s="3" t="n"/>
      <c r="M27" s="3" t="n"/>
      <c r="N27" s="4">
        <f>IF(OR(B27="",L27=""),"",NETWORKDAYS(B27,L27)-1)</f>
        <v/>
      </c>
      <c r="O27">
        <f>IF(OR(A27="",B27=""),"",IF(AND(L27="",OR(K27="Yeni",K27="Hazırlanıyor"),NETWORKDAYS(B27,TODAY())-1&gt;Özet!$J$2),"Gecikti",IF(AND(K27="Kargoda",L27&lt;&gt;"",TODAY()-L27&gt;Özet!$J$3),"Teslimatı kontrol et","")))</f>
        <v/>
      </c>
    </row>
    <row r="28">
      <c r="A28" s="2" t="n"/>
      <c r="B28" s="3" t="n"/>
      <c r="F28" s="4" t="n"/>
      <c r="G28" s="5" t="n"/>
      <c r="H28" s="5">
        <f>IF(OR(F28="",G28=""),"",F28*G28)</f>
        <v/>
      </c>
      <c r="J28" s="2" t="n"/>
      <c r="L28" s="3" t="n"/>
      <c r="M28" s="3" t="n"/>
      <c r="N28" s="4">
        <f>IF(OR(B28="",L28=""),"",NETWORKDAYS(B28,L28)-1)</f>
        <v/>
      </c>
      <c r="O28">
        <f>IF(OR(A28="",B28=""),"",IF(AND(L28="",OR(K28="Yeni",K28="Hazırlanıyor"),NETWORKDAYS(B28,TODAY())-1&gt;Özet!$J$2),"Gecikti",IF(AND(K28="Kargoda",L28&lt;&gt;"",TODAY()-L28&gt;Özet!$J$3),"Teslimatı kontrol et","")))</f>
        <v/>
      </c>
    </row>
    <row r="29">
      <c r="A29" s="2" t="n"/>
      <c r="B29" s="3" t="n"/>
      <c r="F29" s="4" t="n"/>
      <c r="G29" s="5" t="n"/>
      <c r="H29" s="5">
        <f>IF(OR(F29="",G29=""),"",F29*G29)</f>
        <v/>
      </c>
      <c r="J29" s="2" t="n"/>
      <c r="L29" s="3" t="n"/>
      <c r="M29" s="3" t="n"/>
      <c r="N29" s="4">
        <f>IF(OR(B29="",L29=""),"",NETWORKDAYS(B29,L29)-1)</f>
        <v/>
      </c>
      <c r="O29">
        <f>IF(OR(A29="",B29=""),"",IF(AND(L29="",OR(K29="Yeni",K29="Hazırlanıyor"),NETWORKDAYS(B29,TODAY())-1&gt;Özet!$J$2),"Gecikti",IF(AND(K29="Kargoda",L29&lt;&gt;"",TODAY()-L29&gt;Özet!$J$3),"Teslimatı kontrol et","")))</f>
        <v/>
      </c>
    </row>
    <row r="30">
      <c r="A30" s="2" t="n"/>
      <c r="B30" s="3" t="n"/>
      <c r="F30" s="4" t="n"/>
      <c r="G30" s="5" t="n"/>
      <c r="H30" s="5">
        <f>IF(OR(F30="",G30=""),"",F30*G30)</f>
        <v/>
      </c>
      <c r="J30" s="2" t="n"/>
      <c r="L30" s="3" t="n"/>
      <c r="M30" s="3" t="n"/>
      <c r="N30" s="4">
        <f>IF(OR(B30="",L30=""),"",NETWORKDAYS(B30,L30)-1)</f>
        <v/>
      </c>
      <c r="O30">
        <f>IF(OR(A30="",B30=""),"",IF(AND(L30="",OR(K30="Yeni",K30="Hazırlanıyor"),NETWORKDAYS(B30,TODAY())-1&gt;Özet!$J$2),"Gecikti",IF(AND(K30="Kargoda",L30&lt;&gt;"",TODAY()-L30&gt;Özet!$J$3),"Teslimatı kontrol et","")))</f>
        <v/>
      </c>
    </row>
    <row r="31">
      <c r="A31" s="2" t="n"/>
      <c r="B31" s="3" t="n"/>
      <c r="F31" s="4" t="n"/>
      <c r="G31" s="5" t="n"/>
      <c r="H31" s="5">
        <f>IF(OR(F31="",G31=""),"",F31*G31)</f>
        <v/>
      </c>
      <c r="J31" s="2" t="n"/>
      <c r="L31" s="3" t="n"/>
      <c r="M31" s="3" t="n"/>
      <c r="N31" s="4">
        <f>IF(OR(B31="",L31=""),"",NETWORKDAYS(B31,L31)-1)</f>
        <v/>
      </c>
      <c r="O31">
        <f>IF(OR(A31="",B31=""),"",IF(AND(L31="",OR(K31="Yeni",K31="Hazırlanıyor"),NETWORKDAYS(B31,TODAY())-1&gt;Özet!$J$2),"Gecikti",IF(AND(K31="Kargoda",L31&lt;&gt;"",TODAY()-L31&gt;Özet!$J$3),"Teslimatı kontrol et","")))</f>
        <v/>
      </c>
    </row>
    <row r="32">
      <c r="A32" s="2" t="n"/>
      <c r="B32" s="3" t="n"/>
      <c r="F32" s="4" t="n"/>
      <c r="G32" s="5" t="n"/>
      <c r="H32" s="5">
        <f>IF(OR(F32="",G32=""),"",F32*G32)</f>
        <v/>
      </c>
      <c r="J32" s="2" t="n"/>
      <c r="L32" s="3" t="n"/>
      <c r="M32" s="3" t="n"/>
      <c r="N32" s="4">
        <f>IF(OR(B32="",L32=""),"",NETWORKDAYS(B32,L32)-1)</f>
        <v/>
      </c>
      <c r="O32">
        <f>IF(OR(A32="",B32=""),"",IF(AND(L32="",OR(K32="Yeni",K32="Hazırlanıyor"),NETWORKDAYS(B32,TODAY())-1&gt;Özet!$J$2),"Gecikti",IF(AND(K32="Kargoda",L32&lt;&gt;"",TODAY()-L32&gt;Özet!$J$3),"Teslimatı kontrol et","")))</f>
        <v/>
      </c>
    </row>
    <row r="33">
      <c r="A33" s="2" t="n"/>
      <c r="B33" s="3" t="n"/>
      <c r="F33" s="4" t="n"/>
      <c r="G33" s="5" t="n"/>
      <c r="H33" s="5">
        <f>IF(OR(F33="",G33=""),"",F33*G33)</f>
        <v/>
      </c>
      <c r="J33" s="2" t="n"/>
      <c r="L33" s="3" t="n"/>
      <c r="M33" s="3" t="n"/>
      <c r="N33" s="4">
        <f>IF(OR(B33="",L33=""),"",NETWORKDAYS(B33,L33)-1)</f>
        <v/>
      </c>
      <c r="O33">
        <f>IF(OR(A33="",B33=""),"",IF(AND(L33="",OR(K33="Yeni",K33="Hazırlanıyor"),NETWORKDAYS(B33,TODAY())-1&gt;Özet!$J$2),"Gecikti",IF(AND(K33="Kargoda",L33&lt;&gt;"",TODAY()-L33&gt;Özet!$J$3),"Teslimatı kontrol et","")))</f>
        <v/>
      </c>
    </row>
    <row r="34">
      <c r="A34" s="2" t="n"/>
      <c r="B34" s="3" t="n"/>
      <c r="F34" s="4" t="n"/>
      <c r="G34" s="5" t="n"/>
      <c r="H34" s="5">
        <f>IF(OR(F34="",G34=""),"",F34*G34)</f>
        <v/>
      </c>
      <c r="J34" s="2" t="n"/>
      <c r="L34" s="3" t="n"/>
      <c r="M34" s="3" t="n"/>
      <c r="N34" s="4">
        <f>IF(OR(B34="",L34=""),"",NETWORKDAYS(B34,L34)-1)</f>
        <v/>
      </c>
      <c r="O34">
        <f>IF(OR(A34="",B34=""),"",IF(AND(L34="",OR(K34="Yeni",K34="Hazırlanıyor"),NETWORKDAYS(B34,TODAY())-1&gt;Özet!$J$2),"Gecikti",IF(AND(K34="Kargoda",L34&lt;&gt;"",TODAY()-L34&gt;Özet!$J$3),"Teslimatı kontrol et","")))</f>
        <v/>
      </c>
    </row>
    <row r="35">
      <c r="A35" s="2" t="n"/>
      <c r="B35" s="3" t="n"/>
      <c r="F35" s="4" t="n"/>
      <c r="G35" s="5" t="n"/>
      <c r="H35" s="5">
        <f>IF(OR(F35="",G35=""),"",F35*G35)</f>
        <v/>
      </c>
      <c r="J35" s="2" t="n"/>
      <c r="L35" s="3" t="n"/>
      <c r="M35" s="3" t="n"/>
      <c r="N35" s="4">
        <f>IF(OR(B35="",L35=""),"",NETWORKDAYS(B35,L35)-1)</f>
        <v/>
      </c>
      <c r="O35">
        <f>IF(OR(A35="",B35=""),"",IF(AND(L35="",OR(K35="Yeni",K35="Hazırlanıyor"),NETWORKDAYS(B35,TODAY())-1&gt;Özet!$J$2),"Gecikti",IF(AND(K35="Kargoda",L35&lt;&gt;"",TODAY()-L35&gt;Özet!$J$3),"Teslimatı kontrol et","")))</f>
        <v/>
      </c>
    </row>
    <row r="36">
      <c r="A36" s="2" t="n"/>
      <c r="B36" s="3" t="n"/>
      <c r="F36" s="4" t="n"/>
      <c r="G36" s="5" t="n"/>
      <c r="H36" s="5">
        <f>IF(OR(F36="",G36=""),"",F36*G36)</f>
        <v/>
      </c>
      <c r="J36" s="2" t="n"/>
      <c r="L36" s="3" t="n"/>
      <c r="M36" s="3" t="n"/>
      <c r="N36" s="4">
        <f>IF(OR(B36="",L36=""),"",NETWORKDAYS(B36,L36)-1)</f>
        <v/>
      </c>
      <c r="O36">
        <f>IF(OR(A36="",B36=""),"",IF(AND(L36="",OR(K36="Yeni",K36="Hazırlanıyor"),NETWORKDAYS(B36,TODAY())-1&gt;Özet!$J$2),"Gecikti",IF(AND(K36="Kargoda",L36&lt;&gt;"",TODAY()-L36&gt;Özet!$J$3),"Teslimatı kontrol et","")))</f>
        <v/>
      </c>
    </row>
    <row r="37">
      <c r="A37" s="2" t="n"/>
      <c r="B37" s="3" t="n"/>
      <c r="F37" s="4" t="n"/>
      <c r="G37" s="5" t="n"/>
      <c r="H37" s="5">
        <f>IF(OR(F37="",G37=""),"",F37*G37)</f>
        <v/>
      </c>
      <c r="J37" s="2" t="n"/>
      <c r="L37" s="3" t="n"/>
      <c r="M37" s="3" t="n"/>
      <c r="N37" s="4">
        <f>IF(OR(B37="",L37=""),"",NETWORKDAYS(B37,L37)-1)</f>
        <v/>
      </c>
      <c r="O37">
        <f>IF(OR(A37="",B37=""),"",IF(AND(L37="",OR(K37="Yeni",K37="Hazırlanıyor"),NETWORKDAYS(B37,TODAY())-1&gt;Özet!$J$2),"Gecikti",IF(AND(K37="Kargoda",L37&lt;&gt;"",TODAY()-L37&gt;Özet!$J$3),"Teslimatı kontrol et","")))</f>
        <v/>
      </c>
    </row>
    <row r="38">
      <c r="A38" s="2" t="n"/>
      <c r="B38" s="3" t="n"/>
      <c r="F38" s="4" t="n"/>
      <c r="G38" s="5" t="n"/>
      <c r="H38" s="5">
        <f>IF(OR(F38="",G38=""),"",F38*G38)</f>
        <v/>
      </c>
      <c r="J38" s="2" t="n"/>
      <c r="L38" s="3" t="n"/>
      <c r="M38" s="3" t="n"/>
      <c r="N38" s="4">
        <f>IF(OR(B38="",L38=""),"",NETWORKDAYS(B38,L38)-1)</f>
        <v/>
      </c>
      <c r="O38">
        <f>IF(OR(A38="",B38=""),"",IF(AND(L38="",OR(K38="Yeni",K38="Hazırlanıyor"),NETWORKDAYS(B38,TODAY())-1&gt;Özet!$J$2),"Gecikti",IF(AND(K38="Kargoda",L38&lt;&gt;"",TODAY()-L38&gt;Özet!$J$3),"Teslimatı kontrol et","")))</f>
        <v/>
      </c>
    </row>
    <row r="39">
      <c r="A39" s="2" t="n"/>
      <c r="B39" s="3" t="n"/>
      <c r="F39" s="4" t="n"/>
      <c r="G39" s="5" t="n"/>
      <c r="H39" s="5">
        <f>IF(OR(F39="",G39=""),"",F39*G39)</f>
        <v/>
      </c>
      <c r="J39" s="2" t="n"/>
      <c r="L39" s="3" t="n"/>
      <c r="M39" s="3" t="n"/>
      <c r="N39" s="4">
        <f>IF(OR(B39="",L39=""),"",NETWORKDAYS(B39,L39)-1)</f>
        <v/>
      </c>
      <c r="O39">
        <f>IF(OR(A39="",B39=""),"",IF(AND(L39="",OR(K39="Yeni",K39="Hazırlanıyor"),NETWORKDAYS(B39,TODAY())-1&gt;Özet!$J$2),"Gecikti",IF(AND(K39="Kargoda",L39&lt;&gt;"",TODAY()-L39&gt;Özet!$J$3),"Teslimatı kontrol et","")))</f>
        <v/>
      </c>
    </row>
    <row r="40">
      <c r="A40" s="2" t="n"/>
      <c r="B40" s="3" t="n"/>
      <c r="F40" s="4" t="n"/>
      <c r="G40" s="5" t="n"/>
      <c r="H40" s="5">
        <f>IF(OR(F40="",G40=""),"",F40*G40)</f>
        <v/>
      </c>
      <c r="J40" s="2" t="n"/>
      <c r="L40" s="3" t="n"/>
      <c r="M40" s="3" t="n"/>
      <c r="N40" s="4">
        <f>IF(OR(B40="",L40=""),"",NETWORKDAYS(B40,L40)-1)</f>
        <v/>
      </c>
      <c r="O40">
        <f>IF(OR(A40="",B40=""),"",IF(AND(L40="",OR(K40="Yeni",K40="Hazırlanıyor"),NETWORKDAYS(B40,TODAY())-1&gt;Özet!$J$2),"Gecikti",IF(AND(K40="Kargoda",L40&lt;&gt;"",TODAY()-L40&gt;Özet!$J$3),"Teslimatı kontrol et","")))</f>
        <v/>
      </c>
    </row>
    <row r="41">
      <c r="A41" s="2" t="n"/>
      <c r="B41" s="3" t="n"/>
      <c r="F41" s="4" t="n"/>
      <c r="G41" s="5" t="n"/>
      <c r="H41" s="5">
        <f>IF(OR(F41="",G41=""),"",F41*G41)</f>
        <v/>
      </c>
      <c r="J41" s="2" t="n"/>
      <c r="L41" s="3" t="n"/>
      <c r="M41" s="3" t="n"/>
      <c r="N41" s="4">
        <f>IF(OR(B41="",L41=""),"",NETWORKDAYS(B41,L41)-1)</f>
        <v/>
      </c>
      <c r="O41">
        <f>IF(OR(A41="",B41=""),"",IF(AND(L41="",OR(K41="Yeni",K41="Hazırlanıyor"),NETWORKDAYS(B41,TODAY())-1&gt;Özet!$J$2),"Gecikti",IF(AND(K41="Kargoda",L41&lt;&gt;"",TODAY()-L41&gt;Özet!$J$3),"Teslimatı kontrol et","")))</f>
        <v/>
      </c>
    </row>
    <row r="42">
      <c r="A42" s="2" t="n"/>
      <c r="B42" s="3" t="n"/>
      <c r="F42" s="4" t="n"/>
      <c r="G42" s="5" t="n"/>
      <c r="H42" s="5">
        <f>IF(OR(F42="",G42=""),"",F42*G42)</f>
        <v/>
      </c>
      <c r="J42" s="2" t="n"/>
      <c r="L42" s="3" t="n"/>
      <c r="M42" s="3" t="n"/>
      <c r="N42" s="4">
        <f>IF(OR(B42="",L42=""),"",NETWORKDAYS(B42,L42)-1)</f>
        <v/>
      </c>
      <c r="O42">
        <f>IF(OR(A42="",B42=""),"",IF(AND(L42="",OR(K42="Yeni",K42="Hazırlanıyor"),NETWORKDAYS(B42,TODAY())-1&gt;Özet!$J$2),"Gecikti",IF(AND(K42="Kargoda",L42&lt;&gt;"",TODAY()-L42&gt;Özet!$J$3),"Teslimatı kontrol et","")))</f>
        <v/>
      </c>
    </row>
    <row r="43">
      <c r="A43" s="2" t="n"/>
      <c r="B43" s="3" t="n"/>
      <c r="F43" s="4" t="n"/>
      <c r="G43" s="5" t="n"/>
      <c r="H43" s="5">
        <f>IF(OR(F43="",G43=""),"",F43*G43)</f>
        <v/>
      </c>
      <c r="J43" s="2" t="n"/>
      <c r="L43" s="3" t="n"/>
      <c r="M43" s="3" t="n"/>
      <c r="N43" s="4">
        <f>IF(OR(B43="",L43=""),"",NETWORKDAYS(B43,L43)-1)</f>
        <v/>
      </c>
      <c r="O43">
        <f>IF(OR(A43="",B43=""),"",IF(AND(L43="",OR(K43="Yeni",K43="Hazırlanıyor"),NETWORKDAYS(B43,TODAY())-1&gt;Özet!$J$2),"Gecikti",IF(AND(K43="Kargoda",L43&lt;&gt;"",TODAY()-L43&gt;Özet!$J$3),"Teslimatı kontrol et","")))</f>
        <v/>
      </c>
    </row>
    <row r="44">
      <c r="A44" s="2" t="n"/>
      <c r="B44" s="3" t="n"/>
      <c r="F44" s="4" t="n"/>
      <c r="G44" s="5" t="n"/>
      <c r="H44" s="5">
        <f>IF(OR(F44="",G44=""),"",F44*G44)</f>
        <v/>
      </c>
      <c r="J44" s="2" t="n"/>
      <c r="L44" s="3" t="n"/>
      <c r="M44" s="3" t="n"/>
      <c r="N44" s="4">
        <f>IF(OR(B44="",L44=""),"",NETWORKDAYS(B44,L44)-1)</f>
        <v/>
      </c>
      <c r="O44">
        <f>IF(OR(A44="",B44=""),"",IF(AND(L44="",OR(K44="Yeni",K44="Hazırlanıyor"),NETWORKDAYS(B44,TODAY())-1&gt;Özet!$J$2),"Gecikti",IF(AND(K44="Kargoda",L44&lt;&gt;"",TODAY()-L44&gt;Özet!$J$3),"Teslimatı kontrol et","")))</f>
        <v/>
      </c>
    </row>
    <row r="45">
      <c r="A45" s="2" t="n"/>
      <c r="B45" s="3" t="n"/>
      <c r="F45" s="4" t="n"/>
      <c r="G45" s="5" t="n"/>
      <c r="H45" s="5">
        <f>IF(OR(F45="",G45=""),"",F45*G45)</f>
        <v/>
      </c>
      <c r="J45" s="2" t="n"/>
      <c r="L45" s="3" t="n"/>
      <c r="M45" s="3" t="n"/>
      <c r="N45" s="4">
        <f>IF(OR(B45="",L45=""),"",NETWORKDAYS(B45,L45)-1)</f>
        <v/>
      </c>
      <c r="O45">
        <f>IF(OR(A45="",B45=""),"",IF(AND(L45="",OR(K45="Yeni",K45="Hazırlanıyor"),NETWORKDAYS(B45,TODAY())-1&gt;Özet!$J$2),"Gecikti",IF(AND(K45="Kargoda",L45&lt;&gt;"",TODAY()-L45&gt;Özet!$J$3),"Teslimatı kontrol et","")))</f>
        <v/>
      </c>
    </row>
    <row r="46">
      <c r="A46" s="2" t="n"/>
      <c r="B46" s="3" t="n"/>
      <c r="F46" s="4" t="n"/>
      <c r="G46" s="5" t="n"/>
      <c r="H46" s="5">
        <f>IF(OR(F46="",G46=""),"",F46*G46)</f>
        <v/>
      </c>
      <c r="J46" s="2" t="n"/>
      <c r="L46" s="3" t="n"/>
      <c r="M46" s="3" t="n"/>
      <c r="N46" s="4">
        <f>IF(OR(B46="",L46=""),"",NETWORKDAYS(B46,L46)-1)</f>
        <v/>
      </c>
      <c r="O46">
        <f>IF(OR(A46="",B46=""),"",IF(AND(L46="",OR(K46="Yeni",K46="Hazırlanıyor"),NETWORKDAYS(B46,TODAY())-1&gt;Özet!$J$2),"Gecikti",IF(AND(K46="Kargoda",L46&lt;&gt;"",TODAY()-L46&gt;Özet!$J$3),"Teslimatı kontrol et","")))</f>
        <v/>
      </c>
    </row>
    <row r="47">
      <c r="A47" s="2" t="n"/>
      <c r="B47" s="3" t="n"/>
      <c r="F47" s="4" t="n"/>
      <c r="G47" s="5" t="n"/>
      <c r="H47" s="5">
        <f>IF(OR(F47="",G47=""),"",F47*G47)</f>
        <v/>
      </c>
      <c r="J47" s="2" t="n"/>
      <c r="L47" s="3" t="n"/>
      <c r="M47" s="3" t="n"/>
      <c r="N47" s="4">
        <f>IF(OR(B47="",L47=""),"",NETWORKDAYS(B47,L47)-1)</f>
        <v/>
      </c>
      <c r="O47">
        <f>IF(OR(A47="",B47=""),"",IF(AND(L47="",OR(K47="Yeni",K47="Hazırlanıyor"),NETWORKDAYS(B47,TODAY())-1&gt;Özet!$J$2),"Gecikti",IF(AND(K47="Kargoda",L47&lt;&gt;"",TODAY()-L47&gt;Özet!$J$3),"Teslimatı kontrol et","")))</f>
        <v/>
      </c>
    </row>
    <row r="48">
      <c r="A48" s="2" t="n"/>
      <c r="B48" s="3" t="n"/>
      <c r="F48" s="4" t="n"/>
      <c r="G48" s="5" t="n"/>
      <c r="H48" s="5">
        <f>IF(OR(F48="",G48=""),"",F48*G48)</f>
        <v/>
      </c>
      <c r="J48" s="2" t="n"/>
      <c r="L48" s="3" t="n"/>
      <c r="M48" s="3" t="n"/>
      <c r="N48" s="4">
        <f>IF(OR(B48="",L48=""),"",NETWORKDAYS(B48,L48)-1)</f>
        <v/>
      </c>
      <c r="O48">
        <f>IF(OR(A48="",B48=""),"",IF(AND(L48="",OR(K48="Yeni",K48="Hazırlanıyor"),NETWORKDAYS(B48,TODAY())-1&gt;Özet!$J$2),"Gecikti",IF(AND(K48="Kargoda",L48&lt;&gt;"",TODAY()-L48&gt;Özet!$J$3),"Teslimatı kontrol et","")))</f>
        <v/>
      </c>
    </row>
    <row r="49">
      <c r="A49" s="2" t="n"/>
      <c r="B49" s="3" t="n"/>
      <c r="F49" s="4" t="n"/>
      <c r="G49" s="5" t="n"/>
      <c r="H49" s="5">
        <f>IF(OR(F49="",G49=""),"",F49*G49)</f>
        <v/>
      </c>
      <c r="J49" s="2" t="n"/>
      <c r="L49" s="3" t="n"/>
      <c r="M49" s="3" t="n"/>
      <c r="N49" s="4">
        <f>IF(OR(B49="",L49=""),"",NETWORKDAYS(B49,L49)-1)</f>
        <v/>
      </c>
      <c r="O49">
        <f>IF(OR(A49="",B49=""),"",IF(AND(L49="",OR(K49="Yeni",K49="Hazırlanıyor"),NETWORKDAYS(B49,TODAY())-1&gt;Özet!$J$2),"Gecikti",IF(AND(K49="Kargoda",L49&lt;&gt;"",TODAY()-L49&gt;Özet!$J$3),"Teslimatı kontrol et","")))</f>
        <v/>
      </c>
    </row>
    <row r="50">
      <c r="A50" s="2" t="n"/>
      <c r="B50" s="3" t="n"/>
      <c r="F50" s="4" t="n"/>
      <c r="G50" s="5" t="n"/>
      <c r="H50" s="5">
        <f>IF(OR(F50="",G50=""),"",F50*G50)</f>
        <v/>
      </c>
      <c r="J50" s="2" t="n"/>
      <c r="L50" s="3" t="n"/>
      <c r="M50" s="3" t="n"/>
      <c r="N50" s="4">
        <f>IF(OR(B50="",L50=""),"",NETWORKDAYS(B50,L50)-1)</f>
        <v/>
      </c>
      <c r="O50">
        <f>IF(OR(A50="",B50=""),"",IF(AND(L50="",OR(K50="Yeni",K50="Hazırlanıyor"),NETWORKDAYS(B50,TODAY())-1&gt;Özet!$J$2),"Gecikti",IF(AND(K50="Kargoda",L50&lt;&gt;"",TODAY()-L50&gt;Özet!$J$3),"Teslimatı kontrol et","")))</f>
        <v/>
      </c>
    </row>
    <row r="51">
      <c r="A51" s="2" t="n"/>
      <c r="B51" s="3" t="n"/>
      <c r="F51" s="4" t="n"/>
      <c r="G51" s="5" t="n"/>
      <c r="H51" s="5">
        <f>IF(OR(F51="",G51=""),"",F51*G51)</f>
        <v/>
      </c>
      <c r="J51" s="2" t="n"/>
      <c r="L51" s="3" t="n"/>
      <c r="M51" s="3" t="n"/>
      <c r="N51" s="4">
        <f>IF(OR(B51="",L51=""),"",NETWORKDAYS(B51,L51)-1)</f>
        <v/>
      </c>
      <c r="O51">
        <f>IF(OR(A51="",B51=""),"",IF(AND(L51="",OR(K51="Yeni",K51="Hazırlanıyor"),NETWORKDAYS(B51,TODAY())-1&gt;Özet!$J$2),"Gecikti",IF(AND(K51="Kargoda",L51&lt;&gt;"",TODAY()-L51&gt;Özet!$J$3),"Teslimatı kontrol et","")))</f>
        <v/>
      </c>
    </row>
    <row r="52">
      <c r="A52" s="2" t="n"/>
      <c r="B52" s="3" t="n"/>
      <c r="F52" s="4" t="n"/>
      <c r="G52" s="5" t="n"/>
      <c r="H52" s="5">
        <f>IF(OR(F52="",G52=""),"",F52*G52)</f>
        <v/>
      </c>
      <c r="J52" s="2" t="n"/>
      <c r="L52" s="3" t="n"/>
      <c r="M52" s="3" t="n"/>
      <c r="N52" s="4">
        <f>IF(OR(B52="",L52=""),"",NETWORKDAYS(B52,L52)-1)</f>
        <v/>
      </c>
      <c r="O52">
        <f>IF(OR(A52="",B52=""),"",IF(AND(L52="",OR(K52="Yeni",K52="Hazırlanıyor"),NETWORKDAYS(B52,TODAY())-1&gt;Özet!$J$2),"Gecikti",IF(AND(K52="Kargoda",L52&lt;&gt;"",TODAY()-L52&gt;Özet!$J$3),"Teslimatı kontrol et","")))</f>
        <v/>
      </c>
    </row>
    <row r="53">
      <c r="A53" s="2" t="n"/>
      <c r="B53" s="3" t="n"/>
      <c r="F53" s="4" t="n"/>
      <c r="G53" s="5" t="n"/>
      <c r="H53" s="5">
        <f>IF(OR(F53="",G53=""),"",F53*G53)</f>
        <v/>
      </c>
      <c r="J53" s="2" t="n"/>
      <c r="L53" s="3" t="n"/>
      <c r="M53" s="3" t="n"/>
      <c r="N53" s="4">
        <f>IF(OR(B53="",L53=""),"",NETWORKDAYS(B53,L53)-1)</f>
        <v/>
      </c>
      <c r="O53">
        <f>IF(OR(A53="",B53=""),"",IF(AND(L53="",OR(K53="Yeni",K53="Hazırlanıyor"),NETWORKDAYS(B53,TODAY())-1&gt;Özet!$J$2),"Gecikti",IF(AND(K53="Kargoda",L53&lt;&gt;"",TODAY()-L53&gt;Özet!$J$3),"Teslimatı kontrol et","")))</f>
        <v/>
      </c>
    </row>
    <row r="54">
      <c r="A54" s="2" t="n"/>
      <c r="B54" s="3" t="n"/>
      <c r="F54" s="4" t="n"/>
      <c r="G54" s="5" t="n"/>
      <c r="H54" s="5">
        <f>IF(OR(F54="",G54=""),"",F54*G54)</f>
        <v/>
      </c>
      <c r="J54" s="2" t="n"/>
      <c r="L54" s="3" t="n"/>
      <c r="M54" s="3" t="n"/>
      <c r="N54" s="4">
        <f>IF(OR(B54="",L54=""),"",NETWORKDAYS(B54,L54)-1)</f>
        <v/>
      </c>
      <c r="O54">
        <f>IF(OR(A54="",B54=""),"",IF(AND(L54="",OR(K54="Yeni",K54="Hazırlanıyor"),NETWORKDAYS(B54,TODAY())-1&gt;Özet!$J$2),"Gecikti",IF(AND(K54="Kargoda",L54&lt;&gt;"",TODAY()-L54&gt;Özet!$J$3),"Teslimatı kontrol et","")))</f>
        <v/>
      </c>
    </row>
    <row r="55">
      <c r="A55" s="2" t="n"/>
      <c r="B55" s="3" t="n"/>
      <c r="F55" s="4" t="n"/>
      <c r="G55" s="5" t="n"/>
      <c r="H55" s="5">
        <f>IF(OR(F55="",G55=""),"",F55*G55)</f>
        <v/>
      </c>
      <c r="J55" s="2" t="n"/>
      <c r="L55" s="3" t="n"/>
      <c r="M55" s="3" t="n"/>
      <c r="N55" s="4">
        <f>IF(OR(B55="",L55=""),"",NETWORKDAYS(B55,L55)-1)</f>
        <v/>
      </c>
      <c r="O55">
        <f>IF(OR(A55="",B55=""),"",IF(AND(L55="",OR(K55="Yeni",K55="Hazırlanıyor"),NETWORKDAYS(B55,TODAY())-1&gt;Özet!$J$2),"Gecikti",IF(AND(K55="Kargoda",L55&lt;&gt;"",TODAY()-L55&gt;Özet!$J$3),"Teslimatı kontrol et","")))</f>
        <v/>
      </c>
    </row>
    <row r="56">
      <c r="A56" s="2" t="n"/>
      <c r="B56" s="3" t="n"/>
      <c r="F56" s="4" t="n"/>
      <c r="G56" s="5" t="n"/>
      <c r="H56" s="5">
        <f>IF(OR(F56="",G56=""),"",F56*G56)</f>
        <v/>
      </c>
      <c r="J56" s="2" t="n"/>
      <c r="L56" s="3" t="n"/>
      <c r="M56" s="3" t="n"/>
      <c r="N56" s="4">
        <f>IF(OR(B56="",L56=""),"",NETWORKDAYS(B56,L56)-1)</f>
        <v/>
      </c>
      <c r="O56">
        <f>IF(OR(A56="",B56=""),"",IF(AND(L56="",OR(K56="Yeni",K56="Hazırlanıyor"),NETWORKDAYS(B56,TODAY())-1&gt;Özet!$J$2),"Gecikti",IF(AND(K56="Kargoda",L56&lt;&gt;"",TODAY()-L56&gt;Özet!$J$3),"Teslimatı kontrol et","")))</f>
        <v/>
      </c>
    </row>
    <row r="57">
      <c r="A57" s="2" t="n"/>
      <c r="B57" s="3" t="n"/>
      <c r="F57" s="4" t="n"/>
      <c r="G57" s="5" t="n"/>
      <c r="H57" s="5">
        <f>IF(OR(F57="",G57=""),"",F57*G57)</f>
        <v/>
      </c>
      <c r="J57" s="2" t="n"/>
      <c r="L57" s="3" t="n"/>
      <c r="M57" s="3" t="n"/>
      <c r="N57" s="4">
        <f>IF(OR(B57="",L57=""),"",NETWORKDAYS(B57,L57)-1)</f>
        <v/>
      </c>
      <c r="O57">
        <f>IF(OR(A57="",B57=""),"",IF(AND(L57="",OR(K57="Yeni",K57="Hazırlanıyor"),NETWORKDAYS(B57,TODAY())-1&gt;Özet!$J$2),"Gecikti",IF(AND(K57="Kargoda",L57&lt;&gt;"",TODAY()-L57&gt;Özet!$J$3),"Teslimatı kontrol et","")))</f>
        <v/>
      </c>
    </row>
    <row r="58">
      <c r="A58" s="2" t="n"/>
      <c r="B58" s="3" t="n"/>
      <c r="F58" s="4" t="n"/>
      <c r="G58" s="5" t="n"/>
      <c r="H58" s="5">
        <f>IF(OR(F58="",G58=""),"",F58*G58)</f>
        <v/>
      </c>
      <c r="J58" s="2" t="n"/>
      <c r="L58" s="3" t="n"/>
      <c r="M58" s="3" t="n"/>
      <c r="N58" s="4">
        <f>IF(OR(B58="",L58=""),"",NETWORKDAYS(B58,L58)-1)</f>
        <v/>
      </c>
      <c r="O58">
        <f>IF(OR(A58="",B58=""),"",IF(AND(L58="",OR(K58="Yeni",K58="Hazırlanıyor"),NETWORKDAYS(B58,TODAY())-1&gt;Özet!$J$2),"Gecikti",IF(AND(K58="Kargoda",L58&lt;&gt;"",TODAY()-L58&gt;Özet!$J$3),"Teslimatı kontrol et","")))</f>
        <v/>
      </c>
    </row>
    <row r="59">
      <c r="A59" s="2" t="n"/>
      <c r="B59" s="3" t="n"/>
      <c r="F59" s="4" t="n"/>
      <c r="G59" s="5" t="n"/>
      <c r="H59" s="5">
        <f>IF(OR(F59="",G59=""),"",F59*G59)</f>
        <v/>
      </c>
      <c r="J59" s="2" t="n"/>
      <c r="L59" s="3" t="n"/>
      <c r="M59" s="3" t="n"/>
      <c r="N59" s="4">
        <f>IF(OR(B59="",L59=""),"",NETWORKDAYS(B59,L59)-1)</f>
        <v/>
      </c>
      <c r="O59">
        <f>IF(OR(A59="",B59=""),"",IF(AND(L59="",OR(K59="Yeni",K59="Hazırlanıyor"),NETWORKDAYS(B59,TODAY())-1&gt;Özet!$J$2),"Gecikti",IF(AND(K59="Kargoda",L59&lt;&gt;"",TODAY()-L59&gt;Özet!$J$3),"Teslimatı kontrol et","")))</f>
        <v/>
      </c>
    </row>
    <row r="60">
      <c r="A60" s="2" t="n"/>
      <c r="B60" s="3" t="n"/>
      <c r="F60" s="4" t="n"/>
      <c r="G60" s="5" t="n"/>
      <c r="H60" s="5">
        <f>IF(OR(F60="",G60=""),"",F60*G60)</f>
        <v/>
      </c>
      <c r="J60" s="2" t="n"/>
      <c r="L60" s="3" t="n"/>
      <c r="M60" s="3" t="n"/>
      <c r="N60" s="4">
        <f>IF(OR(B60="",L60=""),"",NETWORKDAYS(B60,L60)-1)</f>
        <v/>
      </c>
      <c r="O60">
        <f>IF(OR(A60="",B60=""),"",IF(AND(L60="",OR(K60="Yeni",K60="Hazırlanıyor"),NETWORKDAYS(B60,TODAY())-1&gt;Özet!$J$2),"Gecikti",IF(AND(K60="Kargoda",L60&lt;&gt;"",TODAY()-L60&gt;Özet!$J$3),"Teslimatı kontrol et","")))</f>
        <v/>
      </c>
    </row>
    <row r="61">
      <c r="A61" s="2" t="n"/>
      <c r="B61" s="3" t="n"/>
      <c r="F61" s="4" t="n"/>
      <c r="G61" s="5" t="n"/>
      <c r="H61" s="5">
        <f>IF(OR(F61="",G61=""),"",F61*G61)</f>
        <v/>
      </c>
      <c r="J61" s="2" t="n"/>
      <c r="L61" s="3" t="n"/>
      <c r="M61" s="3" t="n"/>
      <c r="N61" s="4">
        <f>IF(OR(B61="",L61=""),"",NETWORKDAYS(B61,L61)-1)</f>
        <v/>
      </c>
      <c r="O61">
        <f>IF(OR(A61="",B61=""),"",IF(AND(L61="",OR(K61="Yeni",K61="Hazırlanıyor"),NETWORKDAYS(B61,TODAY())-1&gt;Özet!$J$2),"Gecikti",IF(AND(K61="Kargoda",L61&lt;&gt;"",TODAY()-L61&gt;Özet!$J$3),"Teslimatı kontrol et","")))</f>
        <v/>
      </c>
    </row>
    <row r="62">
      <c r="A62" s="2" t="n"/>
      <c r="B62" s="3" t="n"/>
      <c r="F62" s="4" t="n"/>
      <c r="G62" s="5" t="n"/>
      <c r="H62" s="5">
        <f>IF(OR(F62="",G62=""),"",F62*G62)</f>
        <v/>
      </c>
      <c r="J62" s="2" t="n"/>
      <c r="L62" s="3" t="n"/>
      <c r="M62" s="3" t="n"/>
      <c r="N62" s="4">
        <f>IF(OR(B62="",L62=""),"",NETWORKDAYS(B62,L62)-1)</f>
        <v/>
      </c>
      <c r="O62">
        <f>IF(OR(A62="",B62=""),"",IF(AND(L62="",OR(K62="Yeni",K62="Hazırlanıyor"),NETWORKDAYS(B62,TODAY())-1&gt;Özet!$J$2),"Gecikti",IF(AND(K62="Kargoda",L62&lt;&gt;"",TODAY()-L62&gt;Özet!$J$3),"Teslimatı kontrol et","")))</f>
        <v/>
      </c>
    </row>
    <row r="63">
      <c r="A63" s="2" t="n"/>
      <c r="B63" s="3" t="n"/>
      <c r="F63" s="4" t="n"/>
      <c r="G63" s="5" t="n"/>
      <c r="H63" s="5">
        <f>IF(OR(F63="",G63=""),"",F63*G63)</f>
        <v/>
      </c>
      <c r="J63" s="2" t="n"/>
      <c r="L63" s="3" t="n"/>
      <c r="M63" s="3" t="n"/>
      <c r="N63" s="4">
        <f>IF(OR(B63="",L63=""),"",NETWORKDAYS(B63,L63)-1)</f>
        <v/>
      </c>
      <c r="O63">
        <f>IF(OR(A63="",B63=""),"",IF(AND(L63="",OR(K63="Yeni",K63="Hazırlanıyor"),NETWORKDAYS(B63,TODAY())-1&gt;Özet!$J$2),"Gecikti",IF(AND(K63="Kargoda",L63&lt;&gt;"",TODAY()-L63&gt;Özet!$J$3),"Teslimatı kontrol et","")))</f>
        <v/>
      </c>
    </row>
    <row r="64">
      <c r="A64" s="2" t="n"/>
      <c r="B64" s="3" t="n"/>
      <c r="F64" s="4" t="n"/>
      <c r="G64" s="5" t="n"/>
      <c r="H64" s="5">
        <f>IF(OR(F64="",G64=""),"",F64*G64)</f>
        <v/>
      </c>
      <c r="J64" s="2" t="n"/>
      <c r="L64" s="3" t="n"/>
      <c r="M64" s="3" t="n"/>
      <c r="N64" s="4">
        <f>IF(OR(B64="",L64=""),"",NETWORKDAYS(B64,L64)-1)</f>
        <v/>
      </c>
      <c r="O64">
        <f>IF(OR(A64="",B64=""),"",IF(AND(L64="",OR(K64="Yeni",K64="Hazırlanıyor"),NETWORKDAYS(B64,TODAY())-1&gt;Özet!$J$2),"Gecikti",IF(AND(K64="Kargoda",L64&lt;&gt;"",TODAY()-L64&gt;Özet!$J$3),"Teslimatı kontrol et","")))</f>
        <v/>
      </c>
    </row>
    <row r="65">
      <c r="A65" s="2" t="n"/>
      <c r="B65" s="3" t="n"/>
      <c r="F65" s="4" t="n"/>
      <c r="G65" s="5" t="n"/>
      <c r="H65" s="5">
        <f>IF(OR(F65="",G65=""),"",F65*G65)</f>
        <v/>
      </c>
      <c r="J65" s="2" t="n"/>
      <c r="L65" s="3" t="n"/>
      <c r="M65" s="3" t="n"/>
      <c r="N65" s="4">
        <f>IF(OR(B65="",L65=""),"",NETWORKDAYS(B65,L65)-1)</f>
        <v/>
      </c>
      <c r="O65">
        <f>IF(OR(A65="",B65=""),"",IF(AND(L65="",OR(K65="Yeni",K65="Hazırlanıyor"),NETWORKDAYS(B65,TODAY())-1&gt;Özet!$J$2),"Gecikti",IF(AND(K65="Kargoda",L65&lt;&gt;"",TODAY()-L65&gt;Özet!$J$3),"Teslimatı kontrol et","")))</f>
        <v/>
      </c>
    </row>
    <row r="66">
      <c r="A66" s="2" t="n"/>
      <c r="B66" s="3" t="n"/>
      <c r="F66" s="4" t="n"/>
      <c r="G66" s="5" t="n"/>
      <c r="H66" s="5">
        <f>IF(OR(F66="",G66=""),"",F66*G66)</f>
        <v/>
      </c>
      <c r="J66" s="2" t="n"/>
      <c r="L66" s="3" t="n"/>
      <c r="M66" s="3" t="n"/>
      <c r="N66" s="4">
        <f>IF(OR(B66="",L66=""),"",NETWORKDAYS(B66,L66)-1)</f>
        <v/>
      </c>
      <c r="O66">
        <f>IF(OR(A66="",B66=""),"",IF(AND(L66="",OR(K66="Yeni",K66="Hazırlanıyor"),NETWORKDAYS(B66,TODAY())-1&gt;Özet!$J$2),"Gecikti",IF(AND(K66="Kargoda",L66&lt;&gt;"",TODAY()-L66&gt;Özet!$J$3),"Teslimatı kontrol et","")))</f>
        <v/>
      </c>
    </row>
    <row r="67">
      <c r="A67" s="2" t="n"/>
      <c r="B67" s="3" t="n"/>
      <c r="F67" s="4" t="n"/>
      <c r="G67" s="5" t="n"/>
      <c r="H67" s="5">
        <f>IF(OR(F67="",G67=""),"",F67*G67)</f>
        <v/>
      </c>
      <c r="J67" s="2" t="n"/>
      <c r="L67" s="3" t="n"/>
      <c r="M67" s="3" t="n"/>
      <c r="N67" s="4">
        <f>IF(OR(B67="",L67=""),"",NETWORKDAYS(B67,L67)-1)</f>
        <v/>
      </c>
      <c r="O67">
        <f>IF(OR(A67="",B67=""),"",IF(AND(L67="",OR(K67="Yeni",K67="Hazırlanıyor"),NETWORKDAYS(B67,TODAY())-1&gt;Özet!$J$2),"Gecikti",IF(AND(K67="Kargoda",L67&lt;&gt;"",TODAY()-L67&gt;Özet!$J$3),"Teslimatı kontrol et","")))</f>
        <v/>
      </c>
    </row>
    <row r="68">
      <c r="A68" s="2" t="n"/>
      <c r="B68" s="3" t="n"/>
      <c r="F68" s="4" t="n"/>
      <c r="G68" s="5" t="n"/>
      <c r="H68" s="5">
        <f>IF(OR(F68="",G68=""),"",F68*G68)</f>
        <v/>
      </c>
      <c r="J68" s="2" t="n"/>
      <c r="L68" s="3" t="n"/>
      <c r="M68" s="3" t="n"/>
      <c r="N68" s="4">
        <f>IF(OR(B68="",L68=""),"",NETWORKDAYS(B68,L68)-1)</f>
        <v/>
      </c>
      <c r="O68">
        <f>IF(OR(A68="",B68=""),"",IF(AND(L68="",OR(K68="Yeni",K68="Hazırlanıyor"),NETWORKDAYS(B68,TODAY())-1&gt;Özet!$J$2),"Gecikti",IF(AND(K68="Kargoda",L68&lt;&gt;"",TODAY()-L68&gt;Özet!$J$3),"Teslimatı kontrol et","")))</f>
        <v/>
      </c>
    </row>
    <row r="69">
      <c r="A69" s="2" t="n"/>
      <c r="B69" s="3" t="n"/>
      <c r="F69" s="4" t="n"/>
      <c r="G69" s="5" t="n"/>
      <c r="H69" s="5">
        <f>IF(OR(F69="",G69=""),"",F69*G69)</f>
        <v/>
      </c>
      <c r="J69" s="2" t="n"/>
      <c r="L69" s="3" t="n"/>
      <c r="M69" s="3" t="n"/>
      <c r="N69" s="4">
        <f>IF(OR(B69="",L69=""),"",NETWORKDAYS(B69,L69)-1)</f>
        <v/>
      </c>
      <c r="O69">
        <f>IF(OR(A69="",B69=""),"",IF(AND(L69="",OR(K69="Yeni",K69="Hazırlanıyor"),NETWORKDAYS(B69,TODAY())-1&gt;Özet!$J$2),"Gecikti",IF(AND(K69="Kargoda",L69&lt;&gt;"",TODAY()-L69&gt;Özet!$J$3),"Teslimatı kontrol et","")))</f>
        <v/>
      </c>
    </row>
    <row r="70">
      <c r="A70" s="2" t="n"/>
      <c r="B70" s="3" t="n"/>
      <c r="F70" s="4" t="n"/>
      <c r="G70" s="5" t="n"/>
      <c r="H70" s="5">
        <f>IF(OR(F70="",G70=""),"",F70*G70)</f>
        <v/>
      </c>
      <c r="J70" s="2" t="n"/>
      <c r="L70" s="3" t="n"/>
      <c r="M70" s="3" t="n"/>
      <c r="N70" s="4">
        <f>IF(OR(B70="",L70=""),"",NETWORKDAYS(B70,L70)-1)</f>
        <v/>
      </c>
      <c r="O70">
        <f>IF(OR(A70="",B70=""),"",IF(AND(L70="",OR(K70="Yeni",K70="Hazırlanıyor"),NETWORKDAYS(B70,TODAY())-1&gt;Özet!$J$2),"Gecikti",IF(AND(K70="Kargoda",L70&lt;&gt;"",TODAY()-L70&gt;Özet!$J$3),"Teslimatı kontrol et","")))</f>
        <v/>
      </c>
    </row>
    <row r="71">
      <c r="A71" s="2" t="n"/>
      <c r="B71" s="3" t="n"/>
      <c r="F71" s="4" t="n"/>
      <c r="G71" s="5" t="n"/>
      <c r="H71" s="5">
        <f>IF(OR(F71="",G71=""),"",F71*G71)</f>
        <v/>
      </c>
      <c r="J71" s="2" t="n"/>
      <c r="L71" s="3" t="n"/>
      <c r="M71" s="3" t="n"/>
      <c r="N71" s="4">
        <f>IF(OR(B71="",L71=""),"",NETWORKDAYS(B71,L71)-1)</f>
        <v/>
      </c>
      <c r="O71">
        <f>IF(OR(A71="",B71=""),"",IF(AND(L71="",OR(K71="Yeni",K71="Hazırlanıyor"),NETWORKDAYS(B71,TODAY())-1&gt;Özet!$J$2),"Gecikti",IF(AND(K71="Kargoda",L71&lt;&gt;"",TODAY()-L71&gt;Özet!$J$3),"Teslimatı kontrol et","")))</f>
        <v/>
      </c>
    </row>
    <row r="72">
      <c r="A72" s="2" t="n"/>
      <c r="B72" s="3" t="n"/>
      <c r="F72" s="4" t="n"/>
      <c r="G72" s="5" t="n"/>
      <c r="H72" s="5">
        <f>IF(OR(F72="",G72=""),"",F72*G72)</f>
        <v/>
      </c>
      <c r="J72" s="2" t="n"/>
      <c r="L72" s="3" t="n"/>
      <c r="M72" s="3" t="n"/>
      <c r="N72" s="4">
        <f>IF(OR(B72="",L72=""),"",NETWORKDAYS(B72,L72)-1)</f>
        <v/>
      </c>
      <c r="O72">
        <f>IF(OR(A72="",B72=""),"",IF(AND(L72="",OR(K72="Yeni",K72="Hazırlanıyor"),NETWORKDAYS(B72,TODAY())-1&gt;Özet!$J$2),"Gecikti",IF(AND(K72="Kargoda",L72&lt;&gt;"",TODAY()-L72&gt;Özet!$J$3),"Teslimatı kontrol et","")))</f>
        <v/>
      </c>
    </row>
    <row r="73">
      <c r="A73" s="2" t="n"/>
      <c r="B73" s="3" t="n"/>
      <c r="F73" s="4" t="n"/>
      <c r="G73" s="5" t="n"/>
      <c r="H73" s="5">
        <f>IF(OR(F73="",G73=""),"",F73*G73)</f>
        <v/>
      </c>
      <c r="J73" s="2" t="n"/>
      <c r="L73" s="3" t="n"/>
      <c r="M73" s="3" t="n"/>
      <c r="N73" s="4">
        <f>IF(OR(B73="",L73=""),"",NETWORKDAYS(B73,L73)-1)</f>
        <v/>
      </c>
      <c r="O73">
        <f>IF(OR(A73="",B73=""),"",IF(AND(L73="",OR(K73="Yeni",K73="Hazırlanıyor"),NETWORKDAYS(B73,TODAY())-1&gt;Özet!$J$2),"Gecikti",IF(AND(K73="Kargoda",L73&lt;&gt;"",TODAY()-L73&gt;Özet!$J$3),"Teslimatı kontrol et","")))</f>
        <v/>
      </c>
    </row>
    <row r="74">
      <c r="A74" s="2" t="n"/>
      <c r="B74" s="3" t="n"/>
      <c r="F74" s="4" t="n"/>
      <c r="G74" s="5" t="n"/>
      <c r="H74" s="5">
        <f>IF(OR(F74="",G74=""),"",F74*G74)</f>
        <v/>
      </c>
      <c r="J74" s="2" t="n"/>
      <c r="L74" s="3" t="n"/>
      <c r="M74" s="3" t="n"/>
      <c r="N74" s="4">
        <f>IF(OR(B74="",L74=""),"",NETWORKDAYS(B74,L74)-1)</f>
        <v/>
      </c>
      <c r="O74">
        <f>IF(OR(A74="",B74=""),"",IF(AND(L74="",OR(K74="Yeni",K74="Hazırlanıyor"),NETWORKDAYS(B74,TODAY())-1&gt;Özet!$J$2),"Gecikti",IF(AND(K74="Kargoda",L74&lt;&gt;"",TODAY()-L74&gt;Özet!$J$3),"Teslimatı kontrol et","")))</f>
        <v/>
      </c>
    </row>
    <row r="75">
      <c r="A75" s="2" t="n"/>
      <c r="B75" s="3" t="n"/>
      <c r="F75" s="4" t="n"/>
      <c r="G75" s="5" t="n"/>
      <c r="H75" s="5">
        <f>IF(OR(F75="",G75=""),"",F75*G75)</f>
        <v/>
      </c>
      <c r="J75" s="2" t="n"/>
      <c r="L75" s="3" t="n"/>
      <c r="M75" s="3" t="n"/>
      <c r="N75" s="4">
        <f>IF(OR(B75="",L75=""),"",NETWORKDAYS(B75,L75)-1)</f>
        <v/>
      </c>
      <c r="O75">
        <f>IF(OR(A75="",B75=""),"",IF(AND(L75="",OR(K75="Yeni",K75="Hazırlanıyor"),NETWORKDAYS(B75,TODAY())-1&gt;Özet!$J$2),"Gecikti",IF(AND(K75="Kargoda",L75&lt;&gt;"",TODAY()-L75&gt;Özet!$J$3),"Teslimatı kontrol et","")))</f>
        <v/>
      </c>
    </row>
    <row r="76">
      <c r="A76" s="2" t="n"/>
      <c r="B76" s="3" t="n"/>
      <c r="F76" s="4" t="n"/>
      <c r="G76" s="5" t="n"/>
      <c r="H76" s="5">
        <f>IF(OR(F76="",G76=""),"",F76*G76)</f>
        <v/>
      </c>
      <c r="J76" s="2" t="n"/>
      <c r="L76" s="3" t="n"/>
      <c r="M76" s="3" t="n"/>
      <c r="N76" s="4">
        <f>IF(OR(B76="",L76=""),"",NETWORKDAYS(B76,L76)-1)</f>
        <v/>
      </c>
      <c r="O76">
        <f>IF(OR(A76="",B76=""),"",IF(AND(L76="",OR(K76="Yeni",K76="Hazırlanıyor"),NETWORKDAYS(B76,TODAY())-1&gt;Özet!$J$2),"Gecikti",IF(AND(K76="Kargoda",L76&lt;&gt;"",TODAY()-L76&gt;Özet!$J$3),"Teslimatı kontrol et","")))</f>
        <v/>
      </c>
    </row>
    <row r="77">
      <c r="A77" s="2" t="n"/>
      <c r="B77" s="3" t="n"/>
      <c r="F77" s="4" t="n"/>
      <c r="G77" s="5" t="n"/>
      <c r="H77" s="5">
        <f>IF(OR(F77="",G77=""),"",F77*G77)</f>
        <v/>
      </c>
      <c r="J77" s="2" t="n"/>
      <c r="L77" s="3" t="n"/>
      <c r="M77" s="3" t="n"/>
      <c r="N77" s="4">
        <f>IF(OR(B77="",L77=""),"",NETWORKDAYS(B77,L77)-1)</f>
        <v/>
      </c>
      <c r="O77">
        <f>IF(OR(A77="",B77=""),"",IF(AND(L77="",OR(K77="Yeni",K77="Hazırlanıyor"),NETWORKDAYS(B77,TODAY())-1&gt;Özet!$J$2),"Gecikti",IF(AND(K77="Kargoda",L77&lt;&gt;"",TODAY()-L77&gt;Özet!$J$3),"Teslimatı kontrol et","")))</f>
        <v/>
      </c>
    </row>
    <row r="78">
      <c r="A78" s="2" t="n"/>
      <c r="B78" s="3" t="n"/>
      <c r="F78" s="4" t="n"/>
      <c r="G78" s="5" t="n"/>
      <c r="H78" s="5">
        <f>IF(OR(F78="",G78=""),"",F78*G78)</f>
        <v/>
      </c>
      <c r="J78" s="2" t="n"/>
      <c r="L78" s="3" t="n"/>
      <c r="M78" s="3" t="n"/>
      <c r="N78" s="4">
        <f>IF(OR(B78="",L78=""),"",NETWORKDAYS(B78,L78)-1)</f>
        <v/>
      </c>
      <c r="O78">
        <f>IF(OR(A78="",B78=""),"",IF(AND(L78="",OR(K78="Yeni",K78="Hazırlanıyor"),NETWORKDAYS(B78,TODAY())-1&gt;Özet!$J$2),"Gecikti",IF(AND(K78="Kargoda",L78&lt;&gt;"",TODAY()-L78&gt;Özet!$J$3),"Teslimatı kontrol et","")))</f>
        <v/>
      </c>
    </row>
    <row r="79">
      <c r="A79" s="2" t="n"/>
      <c r="B79" s="3" t="n"/>
      <c r="F79" s="4" t="n"/>
      <c r="G79" s="5" t="n"/>
      <c r="H79" s="5">
        <f>IF(OR(F79="",G79=""),"",F79*G79)</f>
        <v/>
      </c>
      <c r="J79" s="2" t="n"/>
      <c r="L79" s="3" t="n"/>
      <c r="M79" s="3" t="n"/>
      <c r="N79" s="4">
        <f>IF(OR(B79="",L79=""),"",NETWORKDAYS(B79,L79)-1)</f>
        <v/>
      </c>
      <c r="O79">
        <f>IF(OR(A79="",B79=""),"",IF(AND(L79="",OR(K79="Yeni",K79="Hazırlanıyor"),NETWORKDAYS(B79,TODAY())-1&gt;Özet!$J$2),"Gecikti",IF(AND(K79="Kargoda",L79&lt;&gt;"",TODAY()-L79&gt;Özet!$J$3),"Teslimatı kontrol et","")))</f>
        <v/>
      </c>
    </row>
    <row r="80">
      <c r="A80" s="2" t="n"/>
      <c r="B80" s="3" t="n"/>
      <c r="F80" s="4" t="n"/>
      <c r="G80" s="5" t="n"/>
      <c r="H80" s="5">
        <f>IF(OR(F80="",G80=""),"",F80*G80)</f>
        <v/>
      </c>
      <c r="J80" s="2" t="n"/>
      <c r="L80" s="3" t="n"/>
      <c r="M80" s="3" t="n"/>
      <c r="N80" s="4">
        <f>IF(OR(B80="",L80=""),"",NETWORKDAYS(B80,L80)-1)</f>
        <v/>
      </c>
      <c r="O80">
        <f>IF(OR(A80="",B80=""),"",IF(AND(L80="",OR(K80="Yeni",K80="Hazırlanıyor"),NETWORKDAYS(B80,TODAY())-1&gt;Özet!$J$2),"Gecikti",IF(AND(K80="Kargoda",L80&lt;&gt;"",TODAY()-L80&gt;Özet!$J$3),"Teslimatı kontrol et","")))</f>
        <v/>
      </c>
    </row>
    <row r="81">
      <c r="A81" s="2" t="n"/>
      <c r="B81" s="3" t="n"/>
      <c r="F81" s="4" t="n"/>
      <c r="G81" s="5" t="n"/>
      <c r="H81" s="5">
        <f>IF(OR(F81="",G81=""),"",F81*G81)</f>
        <v/>
      </c>
      <c r="J81" s="2" t="n"/>
      <c r="L81" s="3" t="n"/>
      <c r="M81" s="3" t="n"/>
      <c r="N81" s="4">
        <f>IF(OR(B81="",L81=""),"",NETWORKDAYS(B81,L81)-1)</f>
        <v/>
      </c>
      <c r="O81">
        <f>IF(OR(A81="",B81=""),"",IF(AND(L81="",OR(K81="Yeni",K81="Hazırlanıyor"),NETWORKDAYS(B81,TODAY())-1&gt;Özet!$J$2),"Gecikti",IF(AND(K81="Kargoda",L81&lt;&gt;"",TODAY()-L81&gt;Özet!$J$3),"Teslimatı kontrol et","")))</f>
        <v/>
      </c>
    </row>
    <row r="82">
      <c r="A82" s="2" t="n"/>
      <c r="B82" s="3" t="n"/>
      <c r="F82" s="4" t="n"/>
      <c r="G82" s="5" t="n"/>
      <c r="H82" s="5">
        <f>IF(OR(F82="",G82=""),"",F82*G82)</f>
        <v/>
      </c>
      <c r="J82" s="2" t="n"/>
      <c r="L82" s="3" t="n"/>
      <c r="M82" s="3" t="n"/>
      <c r="N82" s="4">
        <f>IF(OR(B82="",L82=""),"",NETWORKDAYS(B82,L82)-1)</f>
        <v/>
      </c>
      <c r="O82">
        <f>IF(OR(A82="",B82=""),"",IF(AND(L82="",OR(K82="Yeni",K82="Hazırlanıyor"),NETWORKDAYS(B82,TODAY())-1&gt;Özet!$J$2),"Gecikti",IF(AND(K82="Kargoda",L82&lt;&gt;"",TODAY()-L82&gt;Özet!$J$3),"Teslimatı kontrol et","")))</f>
        <v/>
      </c>
    </row>
    <row r="83">
      <c r="A83" s="2" t="n"/>
      <c r="B83" s="3" t="n"/>
      <c r="F83" s="4" t="n"/>
      <c r="G83" s="5" t="n"/>
      <c r="H83" s="5">
        <f>IF(OR(F83="",G83=""),"",F83*G83)</f>
        <v/>
      </c>
      <c r="J83" s="2" t="n"/>
      <c r="L83" s="3" t="n"/>
      <c r="M83" s="3" t="n"/>
      <c r="N83" s="4">
        <f>IF(OR(B83="",L83=""),"",NETWORKDAYS(B83,L83)-1)</f>
        <v/>
      </c>
      <c r="O83">
        <f>IF(OR(A83="",B83=""),"",IF(AND(L83="",OR(K83="Yeni",K83="Hazırlanıyor"),NETWORKDAYS(B83,TODAY())-1&gt;Özet!$J$2),"Gecikti",IF(AND(K83="Kargoda",L83&lt;&gt;"",TODAY()-L83&gt;Özet!$J$3),"Teslimatı kontrol et","")))</f>
        <v/>
      </c>
    </row>
    <row r="84">
      <c r="A84" s="2" t="n"/>
      <c r="B84" s="3" t="n"/>
      <c r="F84" s="4" t="n"/>
      <c r="G84" s="5" t="n"/>
      <c r="H84" s="5">
        <f>IF(OR(F84="",G84=""),"",F84*G84)</f>
        <v/>
      </c>
      <c r="J84" s="2" t="n"/>
      <c r="L84" s="3" t="n"/>
      <c r="M84" s="3" t="n"/>
      <c r="N84" s="4">
        <f>IF(OR(B84="",L84=""),"",NETWORKDAYS(B84,L84)-1)</f>
        <v/>
      </c>
      <c r="O84">
        <f>IF(OR(A84="",B84=""),"",IF(AND(L84="",OR(K84="Yeni",K84="Hazırlanıyor"),NETWORKDAYS(B84,TODAY())-1&gt;Özet!$J$2),"Gecikti",IF(AND(K84="Kargoda",L84&lt;&gt;"",TODAY()-L84&gt;Özet!$J$3),"Teslimatı kontrol et","")))</f>
        <v/>
      </c>
    </row>
    <row r="85">
      <c r="A85" s="2" t="n"/>
      <c r="B85" s="3" t="n"/>
      <c r="F85" s="4" t="n"/>
      <c r="G85" s="5" t="n"/>
      <c r="H85" s="5">
        <f>IF(OR(F85="",G85=""),"",F85*G85)</f>
        <v/>
      </c>
      <c r="J85" s="2" t="n"/>
      <c r="L85" s="3" t="n"/>
      <c r="M85" s="3" t="n"/>
      <c r="N85" s="4">
        <f>IF(OR(B85="",L85=""),"",NETWORKDAYS(B85,L85)-1)</f>
        <v/>
      </c>
      <c r="O85">
        <f>IF(OR(A85="",B85=""),"",IF(AND(L85="",OR(K85="Yeni",K85="Hazırlanıyor"),NETWORKDAYS(B85,TODAY())-1&gt;Özet!$J$2),"Gecikti",IF(AND(K85="Kargoda",L85&lt;&gt;"",TODAY()-L85&gt;Özet!$J$3),"Teslimatı kontrol et","")))</f>
        <v/>
      </c>
    </row>
    <row r="86">
      <c r="A86" s="2" t="n"/>
      <c r="B86" s="3" t="n"/>
      <c r="F86" s="4" t="n"/>
      <c r="G86" s="5" t="n"/>
      <c r="H86" s="5">
        <f>IF(OR(F86="",G86=""),"",F86*G86)</f>
        <v/>
      </c>
      <c r="J86" s="2" t="n"/>
      <c r="L86" s="3" t="n"/>
      <c r="M86" s="3" t="n"/>
      <c r="N86" s="4">
        <f>IF(OR(B86="",L86=""),"",NETWORKDAYS(B86,L86)-1)</f>
        <v/>
      </c>
      <c r="O86">
        <f>IF(OR(A86="",B86=""),"",IF(AND(L86="",OR(K86="Yeni",K86="Hazırlanıyor"),NETWORKDAYS(B86,TODAY())-1&gt;Özet!$J$2),"Gecikti",IF(AND(K86="Kargoda",L86&lt;&gt;"",TODAY()-L86&gt;Özet!$J$3),"Teslimatı kontrol et","")))</f>
        <v/>
      </c>
    </row>
    <row r="87">
      <c r="A87" s="2" t="n"/>
      <c r="B87" s="3" t="n"/>
      <c r="F87" s="4" t="n"/>
      <c r="G87" s="5" t="n"/>
      <c r="H87" s="5">
        <f>IF(OR(F87="",G87=""),"",F87*G87)</f>
        <v/>
      </c>
      <c r="J87" s="2" t="n"/>
      <c r="L87" s="3" t="n"/>
      <c r="M87" s="3" t="n"/>
      <c r="N87" s="4">
        <f>IF(OR(B87="",L87=""),"",NETWORKDAYS(B87,L87)-1)</f>
        <v/>
      </c>
      <c r="O87">
        <f>IF(OR(A87="",B87=""),"",IF(AND(L87="",OR(K87="Yeni",K87="Hazırlanıyor"),NETWORKDAYS(B87,TODAY())-1&gt;Özet!$J$2),"Gecikti",IF(AND(K87="Kargoda",L87&lt;&gt;"",TODAY()-L87&gt;Özet!$J$3),"Teslimatı kontrol et","")))</f>
        <v/>
      </c>
    </row>
    <row r="88">
      <c r="A88" s="2" t="n"/>
      <c r="B88" s="3" t="n"/>
      <c r="F88" s="4" t="n"/>
      <c r="G88" s="5" t="n"/>
      <c r="H88" s="5">
        <f>IF(OR(F88="",G88=""),"",F88*G88)</f>
        <v/>
      </c>
      <c r="J88" s="2" t="n"/>
      <c r="L88" s="3" t="n"/>
      <c r="M88" s="3" t="n"/>
      <c r="N88" s="4">
        <f>IF(OR(B88="",L88=""),"",NETWORKDAYS(B88,L88)-1)</f>
        <v/>
      </c>
      <c r="O88">
        <f>IF(OR(A88="",B88=""),"",IF(AND(L88="",OR(K88="Yeni",K88="Hazırlanıyor"),NETWORKDAYS(B88,TODAY())-1&gt;Özet!$J$2),"Gecikti",IF(AND(K88="Kargoda",L88&lt;&gt;"",TODAY()-L88&gt;Özet!$J$3),"Teslimatı kontrol et","")))</f>
        <v/>
      </c>
    </row>
    <row r="89">
      <c r="A89" s="2" t="n"/>
      <c r="B89" s="3" t="n"/>
      <c r="F89" s="4" t="n"/>
      <c r="G89" s="5" t="n"/>
      <c r="H89" s="5">
        <f>IF(OR(F89="",G89=""),"",F89*G89)</f>
        <v/>
      </c>
      <c r="J89" s="2" t="n"/>
      <c r="L89" s="3" t="n"/>
      <c r="M89" s="3" t="n"/>
      <c r="N89" s="4">
        <f>IF(OR(B89="",L89=""),"",NETWORKDAYS(B89,L89)-1)</f>
        <v/>
      </c>
      <c r="O89">
        <f>IF(OR(A89="",B89=""),"",IF(AND(L89="",OR(K89="Yeni",K89="Hazırlanıyor"),NETWORKDAYS(B89,TODAY())-1&gt;Özet!$J$2),"Gecikti",IF(AND(K89="Kargoda",L89&lt;&gt;"",TODAY()-L89&gt;Özet!$J$3),"Teslimatı kontrol et","")))</f>
        <v/>
      </c>
    </row>
    <row r="90">
      <c r="A90" s="2" t="n"/>
      <c r="B90" s="3" t="n"/>
      <c r="F90" s="4" t="n"/>
      <c r="G90" s="5" t="n"/>
      <c r="H90" s="5">
        <f>IF(OR(F90="",G90=""),"",F90*G90)</f>
        <v/>
      </c>
      <c r="J90" s="2" t="n"/>
      <c r="L90" s="3" t="n"/>
      <c r="M90" s="3" t="n"/>
      <c r="N90" s="4">
        <f>IF(OR(B90="",L90=""),"",NETWORKDAYS(B90,L90)-1)</f>
        <v/>
      </c>
      <c r="O90">
        <f>IF(OR(A90="",B90=""),"",IF(AND(L90="",OR(K90="Yeni",K90="Hazırlanıyor"),NETWORKDAYS(B90,TODAY())-1&gt;Özet!$J$2),"Gecikti",IF(AND(K90="Kargoda",L90&lt;&gt;"",TODAY()-L90&gt;Özet!$J$3),"Teslimatı kontrol et","")))</f>
        <v/>
      </c>
    </row>
    <row r="91">
      <c r="A91" s="2" t="n"/>
      <c r="B91" s="3" t="n"/>
      <c r="F91" s="4" t="n"/>
      <c r="G91" s="5" t="n"/>
      <c r="H91" s="5">
        <f>IF(OR(F91="",G91=""),"",F91*G91)</f>
        <v/>
      </c>
      <c r="J91" s="2" t="n"/>
      <c r="L91" s="3" t="n"/>
      <c r="M91" s="3" t="n"/>
      <c r="N91" s="4">
        <f>IF(OR(B91="",L91=""),"",NETWORKDAYS(B91,L91)-1)</f>
        <v/>
      </c>
      <c r="O91">
        <f>IF(OR(A91="",B91=""),"",IF(AND(L91="",OR(K91="Yeni",K91="Hazırlanıyor"),NETWORKDAYS(B91,TODAY())-1&gt;Özet!$J$2),"Gecikti",IF(AND(K91="Kargoda",L91&lt;&gt;"",TODAY()-L91&gt;Özet!$J$3),"Teslimatı kontrol et","")))</f>
        <v/>
      </c>
    </row>
    <row r="92">
      <c r="A92" s="2" t="n"/>
      <c r="B92" s="3" t="n"/>
      <c r="F92" s="4" t="n"/>
      <c r="G92" s="5" t="n"/>
      <c r="H92" s="5">
        <f>IF(OR(F92="",G92=""),"",F92*G92)</f>
        <v/>
      </c>
      <c r="J92" s="2" t="n"/>
      <c r="L92" s="3" t="n"/>
      <c r="M92" s="3" t="n"/>
      <c r="N92" s="4">
        <f>IF(OR(B92="",L92=""),"",NETWORKDAYS(B92,L92)-1)</f>
        <v/>
      </c>
      <c r="O92">
        <f>IF(OR(A92="",B92=""),"",IF(AND(L92="",OR(K92="Yeni",K92="Hazırlanıyor"),NETWORKDAYS(B92,TODAY())-1&gt;Özet!$J$2),"Gecikti",IF(AND(K92="Kargoda",L92&lt;&gt;"",TODAY()-L92&gt;Özet!$J$3),"Teslimatı kontrol et","")))</f>
        <v/>
      </c>
    </row>
    <row r="93">
      <c r="A93" s="2" t="n"/>
      <c r="B93" s="3" t="n"/>
      <c r="F93" s="4" t="n"/>
      <c r="G93" s="5" t="n"/>
      <c r="H93" s="5">
        <f>IF(OR(F93="",G93=""),"",F93*G93)</f>
        <v/>
      </c>
      <c r="J93" s="2" t="n"/>
      <c r="L93" s="3" t="n"/>
      <c r="M93" s="3" t="n"/>
      <c r="N93" s="4">
        <f>IF(OR(B93="",L93=""),"",NETWORKDAYS(B93,L93)-1)</f>
        <v/>
      </c>
      <c r="O93">
        <f>IF(OR(A93="",B93=""),"",IF(AND(L93="",OR(K93="Yeni",K93="Hazırlanıyor"),NETWORKDAYS(B93,TODAY())-1&gt;Özet!$J$2),"Gecikti",IF(AND(K93="Kargoda",L93&lt;&gt;"",TODAY()-L93&gt;Özet!$J$3),"Teslimatı kontrol et","")))</f>
        <v/>
      </c>
    </row>
    <row r="94">
      <c r="A94" s="2" t="n"/>
      <c r="B94" s="3" t="n"/>
      <c r="F94" s="4" t="n"/>
      <c r="G94" s="5" t="n"/>
      <c r="H94" s="5">
        <f>IF(OR(F94="",G94=""),"",F94*G94)</f>
        <v/>
      </c>
      <c r="J94" s="2" t="n"/>
      <c r="L94" s="3" t="n"/>
      <c r="M94" s="3" t="n"/>
      <c r="N94" s="4">
        <f>IF(OR(B94="",L94=""),"",NETWORKDAYS(B94,L94)-1)</f>
        <v/>
      </c>
      <c r="O94">
        <f>IF(OR(A94="",B94=""),"",IF(AND(L94="",OR(K94="Yeni",K94="Hazırlanıyor"),NETWORKDAYS(B94,TODAY())-1&gt;Özet!$J$2),"Gecikti",IF(AND(K94="Kargoda",L94&lt;&gt;"",TODAY()-L94&gt;Özet!$J$3),"Teslimatı kontrol et","")))</f>
        <v/>
      </c>
    </row>
    <row r="95">
      <c r="A95" s="2" t="n"/>
      <c r="B95" s="3" t="n"/>
      <c r="F95" s="4" t="n"/>
      <c r="G95" s="5" t="n"/>
      <c r="H95" s="5">
        <f>IF(OR(F95="",G95=""),"",F95*G95)</f>
        <v/>
      </c>
      <c r="J95" s="2" t="n"/>
      <c r="L95" s="3" t="n"/>
      <c r="M95" s="3" t="n"/>
      <c r="N95" s="4">
        <f>IF(OR(B95="",L95=""),"",NETWORKDAYS(B95,L95)-1)</f>
        <v/>
      </c>
      <c r="O95">
        <f>IF(OR(A95="",B95=""),"",IF(AND(L95="",OR(K95="Yeni",K95="Hazırlanıyor"),NETWORKDAYS(B95,TODAY())-1&gt;Özet!$J$2),"Gecikti",IF(AND(K95="Kargoda",L95&lt;&gt;"",TODAY()-L95&gt;Özet!$J$3),"Teslimatı kontrol et","")))</f>
        <v/>
      </c>
    </row>
    <row r="96">
      <c r="A96" s="2" t="n"/>
      <c r="B96" s="3" t="n"/>
      <c r="F96" s="4" t="n"/>
      <c r="G96" s="5" t="n"/>
      <c r="H96" s="5">
        <f>IF(OR(F96="",G96=""),"",F96*G96)</f>
        <v/>
      </c>
      <c r="J96" s="2" t="n"/>
      <c r="L96" s="3" t="n"/>
      <c r="M96" s="3" t="n"/>
      <c r="N96" s="4">
        <f>IF(OR(B96="",L96=""),"",NETWORKDAYS(B96,L96)-1)</f>
        <v/>
      </c>
      <c r="O96">
        <f>IF(OR(A96="",B96=""),"",IF(AND(L96="",OR(K96="Yeni",K96="Hazırlanıyor"),NETWORKDAYS(B96,TODAY())-1&gt;Özet!$J$2),"Gecikti",IF(AND(K96="Kargoda",L96&lt;&gt;"",TODAY()-L96&gt;Özet!$J$3),"Teslimatı kontrol et","")))</f>
        <v/>
      </c>
    </row>
    <row r="97">
      <c r="A97" s="2" t="n"/>
      <c r="B97" s="3" t="n"/>
      <c r="F97" s="4" t="n"/>
      <c r="G97" s="5" t="n"/>
      <c r="H97" s="5">
        <f>IF(OR(F97="",G97=""),"",F97*G97)</f>
        <v/>
      </c>
      <c r="J97" s="2" t="n"/>
      <c r="L97" s="3" t="n"/>
      <c r="M97" s="3" t="n"/>
      <c r="N97" s="4">
        <f>IF(OR(B97="",L97=""),"",NETWORKDAYS(B97,L97)-1)</f>
        <v/>
      </c>
      <c r="O97">
        <f>IF(OR(A97="",B97=""),"",IF(AND(L97="",OR(K97="Yeni",K97="Hazırlanıyor"),NETWORKDAYS(B97,TODAY())-1&gt;Özet!$J$2),"Gecikti",IF(AND(K97="Kargoda",L97&lt;&gt;"",TODAY()-L97&gt;Özet!$J$3),"Teslimatı kontrol et","")))</f>
        <v/>
      </c>
    </row>
    <row r="98">
      <c r="A98" s="2" t="n"/>
      <c r="B98" s="3" t="n"/>
      <c r="F98" s="4" t="n"/>
      <c r="G98" s="5" t="n"/>
      <c r="H98" s="5">
        <f>IF(OR(F98="",G98=""),"",F98*G98)</f>
        <v/>
      </c>
      <c r="J98" s="2" t="n"/>
      <c r="L98" s="3" t="n"/>
      <c r="M98" s="3" t="n"/>
      <c r="N98" s="4">
        <f>IF(OR(B98="",L98=""),"",NETWORKDAYS(B98,L98)-1)</f>
        <v/>
      </c>
      <c r="O98">
        <f>IF(OR(A98="",B98=""),"",IF(AND(L98="",OR(K98="Yeni",K98="Hazırlanıyor"),NETWORKDAYS(B98,TODAY())-1&gt;Özet!$J$2),"Gecikti",IF(AND(K98="Kargoda",L98&lt;&gt;"",TODAY()-L98&gt;Özet!$J$3),"Teslimatı kontrol et","")))</f>
        <v/>
      </c>
    </row>
    <row r="99">
      <c r="A99" s="2" t="n"/>
      <c r="B99" s="3" t="n"/>
      <c r="F99" s="4" t="n"/>
      <c r="G99" s="5" t="n"/>
      <c r="H99" s="5">
        <f>IF(OR(F99="",G99=""),"",F99*G99)</f>
        <v/>
      </c>
      <c r="J99" s="2" t="n"/>
      <c r="L99" s="3" t="n"/>
      <c r="M99" s="3" t="n"/>
      <c r="N99" s="4">
        <f>IF(OR(B99="",L99=""),"",NETWORKDAYS(B99,L99)-1)</f>
        <v/>
      </c>
      <c r="O99">
        <f>IF(OR(A99="",B99=""),"",IF(AND(L99="",OR(K99="Yeni",K99="Hazırlanıyor"),NETWORKDAYS(B99,TODAY())-1&gt;Özet!$J$2),"Gecikti",IF(AND(K99="Kargoda",L99&lt;&gt;"",TODAY()-L99&gt;Özet!$J$3),"Teslimatı kontrol et","")))</f>
        <v/>
      </c>
    </row>
    <row r="100">
      <c r="A100" s="2" t="n"/>
      <c r="B100" s="3" t="n"/>
      <c r="F100" s="4" t="n"/>
      <c r="G100" s="5" t="n"/>
      <c r="H100" s="5">
        <f>IF(OR(F100="",G100=""),"",F100*G100)</f>
        <v/>
      </c>
      <c r="J100" s="2" t="n"/>
      <c r="L100" s="3" t="n"/>
      <c r="M100" s="3" t="n"/>
      <c r="N100" s="4">
        <f>IF(OR(B100="",L100=""),"",NETWORKDAYS(B100,L100)-1)</f>
        <v/>
      </c>
      <c r="O100">
        <f>IF(OR(A100="",B100=""),"",IF(AND(L100="",OR(K100="Yeni",K100="Hazırlanıyor"),NETWORKDAYS(B100,TODAY())-1&gt;Özet!$J$2),"Gecikti",IF(AND(K100="Kargoda",L100&lt;&gt;"",TODAY()-L100&gt;Özet!$J$3),"Teslimatı kontrol et","")))</f>
        <v/>
      </c>
    </row>
    <row r="101">
      <c r="A101" s="2" t="n"/>
      <c r="B101" s="3" t="n"/>
      <c r="F101" s="4" t="n"/>
      <c r="G101" s="5" t="n"/>
      <c r="H101" s="5">
        <f>IF(OR(F101="",G101=""),"",F101*G101)</f>
        <v/>
      </c>
      <c r="J101" s="2" t="n"/>
      <c r="L101" s="3" t="n"/>
      <c r="M101" s="3" t="n"/>
      <c r="N101" s="4">
        <f>IF(OR(B101="",L101=""),"",NETWORKDAYS(B101,L101)-1)</f>
        <v/>
      </c>
      <c r="O101">
        <f>IF(OR(A101="",B101=""),"",IF(AND(L101="",OR(K101="Yeni",K101="Hazırlanıyor"),NETWORKDAYS(B101,TODAY())-1&gt;Özet!$J$2),"Gecikti",IF(AND(K101="Kargoda",L101&lt;&gt;"",TODAY()-L101&gt;Özet!$J$3),"Teslimatı kontrol et","")))</f>
        <v/>
      </c>
    </row>
    <row r="102">
      <c r="A102" s="2" t="n"/>
      <c r="B102" s="3" t="n"/>
      <c r="F102" s="4" t="n"/>
      <c r="G102" s="5" t="n"/>
      <c r="H102" s="5">
        <f>IF(OR(F102="",G102=""),"",F102*G102)</f>
        <v/>
      </c>
      <c r="J102" s="2" t="n"/>
      <c r="L102" s="3" t="n"/>
      <c r="M102" s="3" t="n"/>
      <c r="N102" s="4">
        <f>IF(OR(B102="",L102=""),"",NETWORKDAYS(B102,L102)-1)</f>
        <v/>
      </c>
      <c r="O102">
        <f>IF(OR(A102="",B102=""),"",IF(AND(L102="",OR(K102="Yeni",K102="Hazırlanıyor"),NETWORKDAYS(B102,TODAY())-1&gt;Özet!$J$2),"Gecikti",IF(AND(K102="Kargoda",L102&lt;&gt;"",TODAY()-L102&gt;Özet!$J$3),"Teslimatı kontrol et","")))</f>
        <v/>
      </c>
    </row>
    <row r="103">
      <c r="A103" s="2" t="n"/>
      <c r="B103" s="3" t="n"/>
      <c r="F103" s="4" t="n"/>
      <c r="G103" s="5" t="n"/>
      <c r="H103" s="5">
        <f>IF(OR(F103="",G103=""),"",F103*G103)</f>
        <v/>
      </c>
      <c r="J103" s="2" t="n"/>
      <c r="L103" s="3" t="n"/>
      <c r="M103" s="3" t="n"/>
      <c r="N103" s="4">
        <f>IF(OR(B103="",L103=""),"",NETWORKDAYS(B103,L103)-1)</f>
        <v/>
      </c>
      <c r="O103">
        <f>IF(OR(A103="",B103=""),"",IF(AND(L103="",OR(K103="Yeni",K103="Hazırlanıyor"),NETWORKDAYS(B103,TODAY())-1&gt;Özet!$J$2),"Gecikti",IF(AND(K103="Kargoda",L103&lt;&gt;"",TODAY()-L103&gt;Özet!$J$3),"Teslimatı kontrol et","")))</f>
        <v/>
      </c>
    </row>
    <row r="104">
      <c r="A104" s="2" t="n"/>
      <c r="B104" s="3" t="n"/>
      <c r="F104" s="4" t="n"/>
      <c r="G104" s="5" t="n"/>
      <c r="H104" s="5">
        <f>IF(OR(F104="",G104=""),"",F104*G104)</f>
        <v/>
      </c>
      <c r="J104" s="2" t="n"/>
      <c r="L104" s="3" t="n"/>
      <c r="M104" s="3" t="n"/>
      <c r="N104" s="4">
        <f>IF(OR(B104="",L104=""),"",NETWORKDAYS(B104,L104)-1)</f>
        <v/>
      </c>
      <c r="O104">
        <f>IF(OR(A104="",B104=""),"",IF(AND(L104="",OR(K104="Yeni",K104="Hazırlanıyor"),NETWORKDAYS(B104,TODAY())-1&gt;Özet!$J$2),"Gecikti",IF(AND(K104="Kargoda",L104&lt;&gt;"",TODAY()-L104&gt;Özet!$J$3),"Teslimatı kontrol et","")))</f>
        <v/>
      </c>
    </row>
    <row r="105">
      <c r="A105" s="2" t="n"/>
      <c r="B105" s="3" t="n"/>
      <c r="F105" s="4" t="n"/>
      <c r="G105" s="5" t="n"/>
      <c r="H105" s="5">
        <f>IF(OR(F105="",G105=""),"",F105*G105)</f>
        <v/>
      </c>
      <c r="J105" s="2" t="n"/>
      <c r="L105" s="3" t="n"/>
      <c r="M105" s="3" t="n"/>
      <c r="N105" s="4">
        <f>IF(OR(B105="",L105=""),"",NETWORKDAYS(B105,L105)-1)</f>
        <v/>
      </c>
      <c r="O105">
        <f>IF(OR(A105="",B105=""),"",IF(AND(L105="",OR(K105="Yeni",K105="Hazırlanıyor"),NETWORKDAYS(B105,TODAY())-1&gt;Özet!$J$2),"Gecikti",IF(AND(K105="Kargoda",L105&lt;&gt;"",TODAY()-L105&gt;Özet!$J$3),"Teslimatı kontrol et","")))</f>
        <v/>
      </c>
    </row>
    <row r="106">
      <c r="A106" s="2" t="n"/>
      <c r="B106" s="3" t="n"/>
      <c r="F106" s="4" t="n"/>
      <c r="G106" s="5" t="n"/>
      <c r="H106" s="5">
        <f>IF(OR(F106="",G106=""),"",F106*G106)</f>
        <v/>
      </c>
      <c r="J106" s="2" t="n"/>
      <c r="L106" s="3" t="n"/>
      <c r="M106" s="3" t="n"/>
      <c r="N106" s="4">
        <f>IF(OR(B106="",L106=""),"",NETWORKDAYS(B106,L106)-1)</f>
        <v/>
      </c>
      <c r="O106">
        <f>IF(OR(A106="",B106=""),"",IF(AND(L106="",OR(K106="Yeni",K106="Hazırlanıyor"),NETWORKDAYS(B106,TODAY())-1&gt;Özet!$J$2),"Gecikti",IF(AND(K106="Kargoda",L106&lt;&gt;"",TODAY()-L106&gt;Özet!$J$3),"Teslimatı kontrol et","")))</f>
        <v/>
      </c>
    </row>
    <row r="107">
      <c r="A107" s="2" t="n"/>
      <c r="B107" s="3" t="n"/>
      <c r="F107" s="4" t="n"/>
      <c r="G107" s="5" t="n"/>
      <c r="H107" s="5">
        <f>IF(OR(F107="",G107=""),"",F107*G107)</f>
        <v/>
      </c>
      <c r="J107" s="2" t="n"/>
      <c r="L107" s="3" t="n"/>
      <c r="M107" s="3" t="n"/>
      <c r="N107" s="4">
        <f>IF(OR(B107="",L107=""),"",NETWORKDAYS(B107,L107)-1)</f>
        <v/>
      </c>
      <c r="O107">
        <f>IF(OR(A107="",B107=""),"",IF(AND(L107="",OR(K107="Yeni",K107="Hazırlanıyor"),NETWORKDAYS(B107,TODAY())-1&gt;Özet!$J$2),"Gecikti",IF(AND(K107="Kargoda",L107&lt;&gt;"",TODAY()-L107&gt;Özet!$J$3),"Teslimatı kontrol et","")))</f>
        <v/>
      </c>
    </row>
    <row r="108">
      <c r="A108" s="2" t="n"/>
      <c r="B108" s="3" t="n"/>
      <c r="F108" s="4" t="n"/>
      <c r="G108" s="5" t="n"/>
      <c r="H108" s="5">
        <f>IF(OR(F108="",G108=""),"",F108*G108)</f>
        <v/>
      </c>
      <c r="J108" s="2" t="n"/>
      <c r="L108" s="3" t="n"/>
      <c r="M108" s="3" t="n"/>
      <c r="N108" s="4">
        <f>IF(OR(B108="",L108=""),"",NETWORKDAYS(B108,L108)-1)</f>
        <v/>
      </c>
      <c r="O108">
        <f>IF(OR(A108="",B108=""),"",IF(AND(L108="",OR(K108="Yeni",K108="Hazırlanıyor"),NETWORKDAYS(B108,TODAY())-1&gt;Özet!$J$2),"Gecikti",IF(AND(K108="Kargoda",L108&lt;&gt;"",TODAY()-L108&gt;Özet!$J$3),"Teslimatı kontrol et","")))</f>
        <v/>
      </c>
    </row>
    <row r="109">
      <c r="A109" s="2" t="n"/>
      <c r="B109" s="3" t="n"/>
      <c r="F109" s="4" t="n"/>
      <c r="G109" s="5" t="n"/>
      <c r="H109" s="5">
        <f>IF(OR(F109="",G109=""),"",F109*G109)</f>
        <v/>
      </c>
      <c r="J109" s="2" t="n"/>
      <c r="L109" s="3" t="n"/>
      <c r="M109" s="3" t="n"/>
      <c r="N109" s="4">
        <f>IF(OR(B109="",L109=""),"",NETWORKDAYS(B109,L109)-1)</f>
        <v/>
      </c>
      <c r="O109">
        <f>IF(OR(A109="",B109=""),"",IF(AND(L109="",OR(K109="Yeni",K109="Hazırlanıyor"),NETWORKDAYS(B109,TODAY())-1&gt;Özet!$J$2),"Gecikti",IF(AND(K109="Kargoda",L109&lt;&gt;"",TODAY()-L109&gt;Özet!$J$3),"Teslimatı kontrol et","")))</f>
        <v/>
      </c>
    </row>
    <row r="110">
      <c r="A110" s="2" t="n"/>
      <c r="B110" s="3" t="n"/>
      <c r="F110" s="4" t="n"/>
      <c r="G110" s="5" t="n"/>
      <c r="H110" s="5">
        <f>IF(OR(F110="",G110=""),"",F110*G110)</f>
        <v/>
      </c>
      <c r="J110" s="2" t="n"/>
      <c r="L110" s="3" t="n"/>
      <c r="M110" s="3" t="n"/>
      <c r="N110" s="4">
        <f>IF(OR(B110="",L110=""),"",NETWORKDAYS(B110,L110)-1)</f>
        <v/>
      </c>
      <c r="O110">
        <f>IF(OR(A110="",B110=""),"",IF(AND(L110="",OR(K110="Yeni",K110="Hazırlanıyor"),NETWORKDAYS(B110,TODAY())-1&gt;Özet!$J$2),"Gecikti",IF(AND(K110="Kargoda",L110&lt;&gt;"",TODAY()-L110&gt;Özet!$J$3),"Teslimatı kontrol et","")))</f>
        <v/>
      </c>
    </row>
    <row r="111">
      <c r="A111" s="2" t="n"/>
      <c r="B111" s="3" t="n"/>
      <c r="F111" s="4" t="n"/>
      <c r="G111" s="5" t="n"/>
      <c r="H111" s="5">
        <f>IF(OR(F111="",G111=""),"",F111*G111)</f>
        <v/>
      </c>
      <c r="J111" s="2" t="n"/>
      <c r="L111" s="3" t="n"/>
      <c r="M111" s="3" t="n"/>
      <c r="N111" s="4">
        <f>IF(OR(B111="",L111=""),"",NETWORKDAYS(B111,L111)-1)</f>
        <v/>
      </c>
      <c r="O111">
        <f>IF(OR(A111="",B111=""),"",IF(AND(L111="",OR(K111="Yeni",K111="Hazırlanıyor"),NETWORKDAYS(B111,TODAY())-1&gt;Özet!$J$2),"Gecikti",IF(AND(K111="Kargoda",L111&lt;&gt;"",TODAY()-L111&gt;Özet!$J$3),"Teslimatı kontrol et","")))</f>
        <v/>
      </c>
    </row>
    <row r="112">
      <c r="A112" s="2" t="n"/>
      <c r="B112" s="3" t="n"/>
      <c r="F112" s="4" t="n"/>
      <c r="G112" s="5" t="n"/>
      <c r="H112" s="5">
        <f>IF(OR(F112="",G112=""),"",F112*G112)</f>
        <v/>
      </c>
      <c r="J112" s="2" t="n"/>
      <c r="L112" s="3" t="n"/>
      <c r="M112" s="3" t="n"/>
      <c r="N112" s="4">
        <f>IF(OR(B112="",L112=""),"",NETWORKDAYS(B112,L112)-1)</f>
        <v/>
      </c>
      <c r="O112">
        <f>IF(OR(A112="",B112=""),"",IF(AND(L112="",OR(K112="Yeni",K112="Hazırlanıyor"),NETWORKDAYS(B112,TODAY())-1&gt;Özet!$J$2),"Gecikti",IF(AND(K112="Kargoda",L112&lt;&gt;"",TODAY()-L112&gt;Özet!$J$3),"Teslimatı kontrol et","")))</f>
        <v/>
      </c>
    </row>
    <row r="113">
      <c r="A113" s="2" t="n"/>
      <c r="B113" s="3" t="n"/>
      <c r="F113" s="4" t="n"/>
      <c r="G113" s="5" t="n"/>
      <c r="H113" s="5">
        <f>IF(OR(F113="",G113=""),"",F113*G113)</f>
        <v/>
      </c>
      <c r="J113" s="2" t="n"/>
      <c r="L113" s="3" t="n"/>
      <c r="M113" s="3" t="n"/>
      <c r="N113" s="4">
        <f>IF(OR(B113="",L113=""),"",NETWORKDAYS(B113,L113)-1)</f>
        <v/>
      </c>
      <c r="O113">
        <f>IF(OR(A113="",B113=""),"",IF(AND(L113="",OR(K113="Yeni",K113="Hazırlanıyor"),NETWORKDAYS(B113,TODAY())-1&gt;Özet!$J$2),"Gecikti",IF(AND(K113="Kargoda",L113&lt;&gt;"",TODAY()-L113&gt;Özet!$J$3),"Teslimatı kontrol et","")))</f>
        <v/>
      </c>
    </row>
    <row r="114">
      <c r="A114" s="2" t="n"/>
      <c r="B114" s="3" t="n"/>
      <c r="F114" s="4" t="n"/>
      <c r="G114" s="5" t="n"/>
      <c r="H114" s="5">
        <f>IF(OR(F114="",G114=""),"",F114*G114)</f>
        <v/>
      </c>
      <c r="J114" s="2" t="n"/>
      <c r="L114" s="3" t="n"/>
      <c r="M114" s="3" t="n"/>
      <c r="N114" s="4">
        <f>IF(OR(B114="",L114=""),"",NETWORKDAYS(B114,L114)-1)</f>
        <v/>
      </c>
      <c r="O114">
        <f>IF(OR(A114="",B114=""),"",IF(AND(L114="",OR(K114="Yeni",K114="Hazırlanıyor"),NETWORKDAYS(B114,TODAY())-1&gt;Özet!$J$2),"Gecikti",IF(AND(K114="Kargoda",L114&lt;&gt;"",TODAY()-L114&gt;Özet!$J$3),"Teslimatı kontrol et","")))</f>
        <v/>
      </c>
    </row>
    <row r="115">
      <c r="A115" s="2" t="n"/>
      <c r="B115" s="3" t="n"/>
      <c r="F115" s="4" t="n"/>
      <c r="G115" s="5" t="n"/>
      <c r="H115" s="5">
        <f>IF(OR(F115="",G115=""),"",F115*G115)</f>
        <v/>
      </c>
      <c r="J115" s="2" t="n"/>
      <c r="L115" s="3" t="n"/>
      <c r="M115" s="3" t="n"/>
      <c r="N115" s="4">
        <f>IF(OR(B115="",L115=""),"",NETWORKDAYS(B115,L115)-1)</f>
        <v/>
      </c>
      <c r="O115">
        <f>IF(OR(A115="",B115=""),"",IF(AND(L115="",OR(K115="Yeni",K115="Hazırlanıyor"),NETWORKDAYS(B115,TODAY())-1&gt;Özet!$J$2),"Gecikti",IF(AND(K115="Kargoda",L115&lt;&gt;"",TODAY()-L115&gt;Özet!$J$3),"Teslimatı kontrol et","")))</f>
        <v/>
      </c>
    </row>
    <row r="116">
      <c r="A116" s="2" t="n"/>
      <c r="B116" s="3" t="n"/>
      <c r="F116" s="4" t="n"/>
      <c r="G116" s="5" t="n"/>
      <c r="H116" s="5">
        <f>IF(OR(F116="",G116=""),"",F116*G116)</f>
        <v/>
      </c>
      <c r="J116" s="2" t="n"/>
      <c r="L116" s="3" t="n"/>
      <c r="M116" s="3" t="n"/>
      <c r="N116" s="4">
        <f>IF(OR(B116="",L116=""),"",NETWORKDAYS(B116,L116)-1)</f>
        <v/>
      </c>
      <c r="O116">
        <f>IF(OR(A116="",B116=""),"",IF(AND(L116="",OR(K116="Yeni",K116="Hazırlanıyor"),NETWORKDAYS(B116,TODAY())-1&gt;Özet!$J$2),"Gecikti",IF(AND(K116="Kargoda",L116&lt;&gt;"",TODAY()-L116&gt;Özet!$J$3),"Teslimatı kontrol et","")))</f>
        <v/>
      </c>
    </row>
    <row r="117">
      <c r="A117" s="2" t="n"/>
      <c r="B117" s="3" t="n"/>
      <c r="F117" s="4" t="n"/>
      <c r="G117" s="5" t="n"/>
      <c r="H117" s="5">
        <f>IF(OR(F117="",G117=""),"",F117*G117)</f>
        <v/>
      </c>
      <c r="J117" s="2" t="n"/>
      <c r="L117" s="3" t="n"/>
      <c r="M117" s="3" t="n"/>
      <c r="N117" s="4">
        <f>IF(OR(B117="",L117=""),"",NETWORKDAYS(B117,L117)-1)</f>
        <v/>
      </c>
      <c r="O117">
        <f>IF(OR(A117="",B117=""),"",IF(AND(L117="",OR(K117="Yeni",K117="Hazırlanıyor"),NETWORKDAYS(B117,TODAY())-1&gt;Özet!$J$2),"Gecikti",IF(AND(K117="Kargoda",L117&lt;&gt;"",TODAY()-L117&gt;Özet!$J$3),"Teslimatı kontrol et","")))</f>
        <v/>
      </c>
    </row>
    <row r="118">
      <c r="A118" s="2" t="n"/>
      <c r="B118" s="3" t="n"/>
      <c r="F118" s="4" t="n"/>
      <c r="G118" s="5" t="n"/>
      <c r="H118" s="5">
        <f>IF(OR(F118="",G118=""),"",F118*G118)</f>
        <v/>
      </c>
      <c r="J118" s="2" t="n"/>
      <c r="L118" s="3" t="n"/>
      <c r="M118" s="3" t="n"/>
      <c r="N118" s="4">
        <f>IF(OR(B118="",L118=""),"",NETWORKDAYS(B118,L118)-1)</f>
        <v/>
      </c>
      <c r="O118">
        <f>IF(OR(A118="",B118=""),"",IF(AND(L118="",OR(K118="Yeni",K118="Hazırlanıyor"),NETWORKDAYS(B118,TODAY())-1&gt;Özet!$J$2),"Gecikti",IF(AND(K118="Kargoda",L118&lt;&gt;"",TODAY()-L118&gt;Özet!$J$3),"Teslimatı kontrol et","")))</f>
        <v/>
      </c>
    </row>
    <row r="119">
      <c r="A119" s="2" t="n"/>
      <c r="B119" s="3" t="n"/>
      <c r="F119" s="4" t="n"/>
      <c r="G119" s="5" t="n"/>
      <c r="H119" s="5">
        <f>IF(OR(F119="",G119=""),"",F119*G119)</f>
        <v/>
      </c>
      <c r="J119" s="2" t="n"/>
      <c r="L119" s="3" t="n"/>
      <c r="M119" s="3" t="n"/>
      <c r="N119" s="4">
        <f>IF(OR(B119="",L119=""),"",NETWORKDAYS(B119,L119)-1)</f>
        <v/>
      </c>
      <c r="O119">
        <f>IF(OR(A119="",B119=""),"",IF(AND(L119="",OR(K119="Yeni",K119="Hazırlanıyor"),NETWORKDAYS(B119,TODAY())-1&gt;Özet!$J$2),"Gecikti",IF(AND(K119="Kargoda",L119&lt;&gt;"",TODAY()-L119&gt;Özet!$J$3),"Teslimatı kontrol et","")))</f>
        <v/>
      </c>
    </row>
    <row r="120">
      <c r="A120" s="2" t="n"/>
      <c r="B120" s="3" t="n"/>
      <c r="F120" s="4" t="n"/>
      <c r="G120" s="5" t="n"/>
      <c r="H120" s="5">
        <f>IF(OR(F120="",G120=""),"",F120*G120)</f>
        <v/>
      </c>
      <c r="J120" s="2" t="n"/>
      <c r="L120" s="3" t="n"/>
      <c r="M120" s="3" t="n"/>
      <c r="N120" s="4">
        <f>IF(OR(B120="",L120=""),"",NETWORKDAYS(B120,L120)-1)</f>
        <v/>
      </c>
      <c r="O120">
        <f>IF(OR(A120="",B120=""),"",IF(AND(L120="",OR(K120="Yeni",K120="Hazırlanıyor"),NETWORKDAYS(B120,TODAY())-1&gt;Özet!$J$2),"Gecikti",IF(AND(K120="Kargoda",L120&lt;&gt;"",TODAY()-L120&gt;Özet!$J$3),"Teslimatı kontrol et","")))</f>
        <v/>
      </c>
    </row>
    <row r="121">
      <c r="A121" s="2" t="n"/>
      <c r="B121" s="3" t="n"/>
      <c r="F121" s="4" t="n"/>
      <c r="G121" s="5" t="n"/>
      <c r="H121" s="5">
        <f>IF(OR(F121="",G121=""),"",F121*G121)</f>
        <v/>
      </c>
      <c r="J121" s="2" t="n"/>
      <c r="L121" s="3" t="n"/>
      <c r="M121" s="3" t="n"/>
      <c r="N121" s="4">
        <f>IF(OR(B121="",L121=""),"",NETWORKDAYS(B121,L121)-1)</f>
        <v/>
      </c>
      <c r="O121">
        <f>IF(OR(A121="",B121=""),"",IF(AND(L121="",OR(K121="Yeni",K121="Hazırlanıyor"),NETWORKDAYS(B121,TODAY())-1&gt;Özet!$J$2),"Gecikti",IF(AND(K121="Kargoda",L121&lt;&gt;"",TODAY()-L121&gt;Özet!$J$3),"Teslimatı kontrol et","")))</f>
        <v/>
      </c>
    </row>
    <row r="122">
      <c r="A122" s="2" t="n"/>
      <c r="B122" s="3" t="n"/>
      <c r="F122" s="4" t="n"/>
      <c r="G122" s="5" t="n"/>
      <c r="H122" s="5">
        <f>IF(OR(F122="",G122=""),"",F122*G122)</f>
        <v/>
      </c>
      <c r="J122" s="2" t="n"/>
      <c r="L122" s="3" t="n"/>
      <c r="M122" s="3" t="n"/>
      <c r="N122" s="4">
        <f>IF(OR(B122="",L122=""),"",NETWORKDAYS(B122,L122)-1)</f>
        <v/>
      </c>
      <c r="O122">
        <f>IF(OR(A122="",B122=""),"",IF(AND(L122="",OR(K122="Yeni",K122="Hazırlanıyor"),NETWORKDAYS(B122,TODAY())-1&gt;Özet!$J$2),"Gecikti",IF(AND(K122="Kargoda",L122&lt;&gt;"",TODAY()-L122&gt;Özet!$J$3),"Teslimatı kontrol et","")))</f>
        <v/>
      </c>
    </row>
    <row r="123">
      <c r="A123" s="2" t="n"/>
      <c r="B123" s="3" t="n"/>
      <c r="F123" s="4" t="n"/>
      <c r="G123" s="5" t="n"/>
      <c r="H123" s="5">
        <f>IF(OR(F123="",G123=""),"",F123*G123)</f>
        <v/>
      </c>
      <c r="J123" s="2" t="n"/>
      <c r="L123" s="3" t="n"/>
      <c r="M123" s="3" t="n"/>
      <c r="N123" s="4">
        <f>IF(OR(B123="",L123=""),"",NETWORKDAYS(B123,L123)-1)</f>
        <v/>
      </c>
      <c r="O123">
        <f>IF(OR(A123="",B123=""),"",IF(AND(L123="",OR(K123="Yeni",K123="Hazırlanıyor"),NETWORKDAYS(B123,TODAY())-1&gt;Özet!$J$2),"Gecikti",IF(AND(K123="Kargoda",L123&lt;&gt;"",TODAY()-L123&gt;Özet!$J$3),"Teslimatı kontrol et","")))</f>
        <v/>
      </c>
    </row>
    <row r="124">
      <c r="A124" s="2" t="n"/>
      <c r="B124" s="3" t="n"/>
      <c r="F124" s="4" t="n"/>
      <c r="G124" s="5" t="n"/>
      <c r="H124" s="5">
        <f>IF(OR(F124="",G124=""),"",F124*G124)</f>
        <v/>
      </c>
      <c r="J124" s="2" t="n"/>
      <c r="L124" s="3" t="n"/>
      <c r="M124" s="3" t="n"/>
      <c r="N124" s="4">
        <f>IF(OR(B124="",L124=""),"",NETWORKDAYS(B124,L124)-1)</f>
        <v/>
      </c>
      <c r="O124">
        <f>IF(OR(A124="",B124=""),"",IF(AND(L124="",OR(K124="Yeni",K124="Hazırlanıyor"),NETWORKDAYS(B124,TODAY())-1&gt;Özet!$J$2),"Gecikti",IF(AND(K124="Kargoda",L124&lt;&gt;"",TODAY()-L124&gt;Özet!$J$3),"Teslimatı kontrol et","")))</f>
        <v/>
      </c>
    </row>
    <row r="125">
      <c r="A125" s="2" t="n"/>
      <c r="B125" s="3" t="n"/>
      <c r="F125" s="4" t="n"/>
      <c r="G125" s="5" t="n"/>
      <c r="H125" s="5">
        <f>IF(OR(F125="",G125=""),"",F125*G125)</f>
        <v/>
      </c>
      <c r="J125" s="2" t="n"/>
      <c r="L125" s="3" t="n"/>
      <c r="M125" s="3" t="n"/>
      <c r="N125" s="4">
        <f>IF(OR(B125="",L125=""),"",NETWORKDAYS(B125,L125)-1)</f>
        <v/>
      </c>
      <c r="O125">
        <f>IF(OR(A125="",B125=""),"",IF(AND(L125="",OR(K125="Yeni",K125="Hazırlanıyor"),NETWORKDAYS(B125,TODAY())-1&gt;Özet!$J$2),"Gecikti",IF(AND(K125="Kargoda",L125&lt;&gt;"",TODAY()-L125&gt;Özet!$J$3),"Teslimatı kontrol et","")))</f>
        <v/>
      </c>
    </row>
    <row r="126">
      <c r="A126" s="2" t="n"/>
      <c r="B126" s="3" t="n"/>
      <c r="F126" s="4" t="n"/>
      <c r="G126" s="5" t="n"/>
      <c r="H126" s="5">
        <f>IF(OR(F126="",G126=""),"",F126*G126)</f>
        <v/>
      </c>
      <c r="J126" s="2" t="n"/>
      <c r="L126" s="3" t="n"/>
      <c r="M126" s="3" t="n"/>
      <c r="N126" s="4">
        <f>IF(OR(B126="",L126=""),"",NETWORKDAYS(B126,L126)-1)</f>
        <v/>
      </c>
      <c r="O126">
        <f>IF(OR(A126="",B126=""),"",IF(AND(L126="",OR(K126="Yeni",K126="Hazırlanıyor"),NETWORKDAYS(B126,TODAY())-1&gt;Özet!$J$2),"Gecikti",IF(AND(K126="Kargoda",L126&lt;&gt;"",TODAY()-L126&gt;Özet!$J$3),"Teslimatı kontrol et","")))</f>
        <v/>
      </c>
    </row>
    <row r="127">
      <c r="A127" s="2" t="n"/>
      <c r="B127" s="3" t="n"/>
      <c r="F127" s="4" t="n"/>
      <c r="G127" s="5" t="n"/>
      <c r="H127" s="5">
        <f>IF(OR(F127="",G127=""),"",F127*G127)</f>
        <v/>
      </c>
      <c r="J127" s="2" t="n"/>
      <c r="L127" s="3" t="n"/>
      <c r="M127" s="3" t="n"/>
      <c r="N127" s="4">
        <f>IF(OR(B127="",L127=""),"",NETWORKDAYS(B127,L127)-1)</f>
        <v/>
      </c>
      <c r="O127">
        <f>IF(OR(A127="",B127=""),"",IF(AND(L127="",OR(K127="Yeni",K127="Hazırlanıyor"),NETWORKDAYS(B127,TODAY())-1&gt;Özet!$J$2),"Gecikti",IF(AND(K127="Kargoda",L127&lt;&gt;"",TODAY()-L127&gt;Özet!$J$3),"Teslimatı kontrol et","")))</f>
        <v/>
      </c>
    </row>
    <row r="128">
      <c r="A128" s="2" t="n"/>
      <c r="B128" s="3" t="n"/>
      <c r="F128" s="4" t="n"/>
      <c r="G128" s="5" t="n"/>
      <c r="H128" s="5">
        <f>IF(OR(F128="",G128=""),"",F128*G128)</f>
        <v/>
      </c>
      <c r="J128" s="2" t="n"/>
      <c r="L128" s="3" t="n"/>
      <c r="M128" s="3" t="n"/>
      <c r="N128" s="4">
        <f>IF(OR(B128="",L128=""),"",NETWORKDAYS(B128,L128)-1)</f>
        <v/>
      </c>
      <c r="O128">
        <f>IF(OR(A128="",B128=""),"",IF(AND(L128="",OR(K128="Yeni",K128="Hazırlanıyor"),NETWORKDAYS(B128,TODAY())-1&gt;Özet!$J$2),"Gecikti",IF(AND(K128="Kargoda",L128&lt;&gt;"",TODAY()-L128&gt;Özet!$J$3),"Teslimatı kontrol et","")))</f>
        <v/>
      </c>
    </row>
    <row r="129">
      <c r="A129" s="2" t="n"/>
      <c r="B129" s="3" t="n"/>
      <c r="F129" s="4" t="n"/>
      <c r="G129" s="5" t="n"/>
      <c r="H129" s="5">
        <f>IF(OR(F129="",G129=""),"",F129*G129)</f>
        <v/>
      </c>
      <c r="J129" s="2" t="n"/>
      <c r="L129" s="3" t="n"/>
      <c r="M129" s="3" t="n"/>
      <c r="N129" s="4">
        <f>IF(OR(B129="",L129=""),"",NETWORKDAYS(B129,L129)-1)</f>
        <v/>
      </c>
      <c r="O129">
        <f>IF(OR(A129="",B129=""),"",IF(AND(L129="",OR(K129="Yeni",K129="Hazırlanıyor"),NETWORKDAYS(B129,TODAY())-1&gt;Özet!$J$2),"Gecikti",IF(AND(K129="Kargoda",L129&lt;&gt;"",TODAY()-L129&gt;Özet!$J$3),"Teslimatı kontrol et","")))</f>
        <v/>
      </c>
    </row>
    <row r="130">
      <c r="A130" s="2" t="n"/>
      <c r="B130" s="3" t="n"/>
      <c r="F130" s="4" t="n"/>
      <c r="G130" s="5" t="n"/>
      <c r="H130" s="5">
        <f>IF(OR(F130="",G130=""),"",F130*G130)</f>
        <v/>
      </c>
      <c r="J130" s="2" t="n"/>
      <c r="L130" s="3" t="n"/>
      <c r="M130" s="3" t="n"/>
      <c r="N130" s="4">
        <f>IF(OR(B130="",L130=""),"",NETWORKDAYS(B130,L130)-1)</f>
        <v/>
      </c>
      <c r="O130">
        <f>IF(OR(A130="",B130=""),"",IF(AND(L130="",OR(K130="Yeni",K130="Hazırlanıyor"),NETWORKDAYS(B130,TODAY())-1&gt;Özet!$J$2),"Gecikti",IF(AND(K130="Kargoda",L130&lt;&gt;"",TODAY()-L130&gt;Özet!$J$3),"Teslimatı kontrol et","")))</f>
        <v/>
      </c>
    </row>
    <row r="131">
      <c r="A131" s="2" t="n"/>
      <c r="B131" s="3" t="n"/>
      <c r="F131" s="4" t="n"/>
      <c r="G131" s="5" t="n"/>
      <c r="H131" s="5">
        <f>IF(OR(F131="",G131=""),"",F131*G131)</f>
        <v/>
      </c>
      <c r="J131" s="2" t="n"/>
      <c r="L131" s="3" t="n"/>
      <c r="M131" s="3" t="n"/>
      <c r="N131" s="4">
        <f>IF(OR(B131="",L131=""),"",NETWORKDAYS(B131,L131)-1)</f>
        <v/>
      </c>
      <c r="O131">
        <f>IF(OR(A131="",B131=""),"",IF(AND(L131="",OR(K131="Yeni",K131="Hazırlanıyor"),NETWORKDAYS(B131,TODAY())-1&gt;Özet!$J$2),"Gecikti",IF(AND(K131="Kargoda",L131&lt;&gt;"",TODAY()-L131&gt;Özet!$J$3),"Teslimatı kontrol et","")))</f>
        <v/>
      </c>
    </row>
    <row r="132">
      <c r="A132" s="2" t="n"/>
      <c r="B132" s="3" t="n"/>
      <c r="F132" s="4" t="n"/>
      <c r="G132" s="5" t="n"/>
      <c r="H132" s="5">
        <f>IF(OR(F132="",G132=""),"",F132*G132)</f>
        <v/>
      </c>
      <c r="J132" s="2" t="n"/>
      <c r="L132" s="3" t="n"/>
      <c r="M132" s="3" t="n"/>
      <c r="N132" s="4">
        <f>IF(OR(B132="",L132=""),"",NETWORKDAYS(B132,L132)-1)</f>
        <v/>
      </c>
      <c r="O132">
        <f>IF(OR(A132="",B132=""),"",IF(AND(L132="",OR(K132="Yeni",K132="Hazırlanıyor"),NETWORKDAYS(B132,TODAY())-1&gt;Özet!$J$2),"Gecikti",IF(AND(K132="Kargoda",L132&lt;&gt;"",TODAY()-L132&gt;Özet!$J$3),"Teslimatı kontrol et","")))</f>
        <v/>
      </c>
    </row>
    <row r="133">
      <c r="A133" s="2" t="n"/>
      <c r="B133" s="3" t="n"/>
      <c r="F133" s="4" t="n"/>
      <c r="G133" s="5" t="n"/>
      <c r="H133" s="5">
        <f>IF(OR(F133="",G133=""),"",F133*G133)</f>
        <v/>
      </c>
      <c r="J133" s="2" t="n"/>
      <c r="L133" s="3" t="n"/>
      <c r="M133" s="3" t="n"/>
      <c r="N133" s="4">
        <f>IF(OR(B133="",L133=""),"",NETWORKDAYS(B133,L133)-1)</f>
        <v/>
      </c>
      <c r="O133">
        <f>IF(OR(A133="",B133=""),"",IF(AND(L133="",OR(K133="Yeni",K133="Hazırlanıyor"),NETWORKDAYS(B133,TODAY())-1&gt;Özet!$J$2),"Gecikti",IF(AND(K133="Kargoda",L133&lt;&gt;"",TODAY()-L133&gt;Özet!$J$3),"Teslimatı kontrol et","")))</f>
        <v/>
      </c>
    </row>
    <row r="134">
      <c r="A134" s="2" t="n"/>
      <c r="B134" s="3" t="n"/>
      <c r="F134" s="4" t="n"/>
      <c r="G134" s="5" t="n"/>
      <c r="H134" s="5">
        <f>IF(OR(F134="",G134=""),"",F134*G134)</f>
        <v/>
      </c>
      <c r="J134" s="2" t="n"/>
      <c r="L134" s="3" t="n"/>
      <c r="M134" s="3" t="n"/>
      <c r="N134" s="4">
        <f>IF(OR(B134="",L134=""),"",NETWORKDAYS(B134,L134)-1)</f>
        <v/>
      </c>
      <c r="O134">
        <f>IF(OR(A134="",B134=""),"",IF(AND(L134="",OR(K134="Yeni",K134="Hazırlanıyor"),NETWORKDAYS(B134,TODAY())-1&gt;Özet!$J$2),"Gecikti",IF(AND(K134="Kargoda",L134&lt;&gt;"",TODAY()-L134&gt;Özet!$J$3),"Teslimatı kontrol et","")))</f>
        <v/>
      </c>
    </row>
    <row r="135">
      <c r="A135" s="2" t="n"/>
      <c r="B135" s="3" t="n"/>
      <c r="F135" s="4" t="n"/>
      <c r="G135" s="5" t="n"/>
      <c r="H135" s="5">
        <f>IF(OR(F135="",G135=""),"",F135*G135)</f>
        <v/>
      </c>
      <c r="J135" s="2" t="n"/>
      <c r="L135" s="3" t="n"/>
      <c r="M135" s="3" t="n"/>
      <c r="N135" s="4">
        <f>IF(OR(B135="",L135=""),"",NETWORKDAYS(B135,L135)-1)</f>
        <v/>
      </c>
      <c r="O135">
        <f>IF(OR(A135="",B135=""),"",IF(AND(L135="",OR(K135="Yeni",K135="Hazırlanıyor"),NETWORKDAYS(B135,TODAY())-1&gt;Özet!$J$2),"Gecikti",IF(AND(K135="Kargoda",L135&lt;&gt;"",TODAY()-L135&gt;Özet!$J$3),"Teslimatı kontrol et","")))</f>
        <v/>
      </c>
    </row>
    <row r="136">
      <c r="A136" s="2" t="n"/>
      <c r="B136" s="3" t="n"/>
      <c r="F136" s="4" t="n"/>
      <c r="G136" s="5" t="n"/>
      <c r="H136" s="5">
        <f>IF(OR(F136="",G136=""),"",F136*G136)</f>
        <v/>
      </c>
      <c r="J136" s="2" t="n"/>
      <c r="L136" s="3" t="n"/>
      <c r="M136" s="3" t="n"/>
      <c r="N136" s="4">
        <f>IF(OR(B136="",L136=""),"",NETWORKDAYS(B136,L136)-1)</f>
        <v/>
      </c>
      <c r="O136">
        <f>IF(OR(A136="",B136=""),"",IF(AND(L136="",OR(K136="Yeni",K136="Hazırlanıyor"),NETWORKDAYS(B136,TODAY())-1&gt;Özet!$J$2),"Gecikti",IF(AND(K136="Kargoda",L136&lt;&gt;"",TODAY()-L136&gt;Özet!$J$3),"Teslimatı kontrol et","")))</f>
        <v/>
      </c>
    </row>
    <row r="137">
      <c r="A137" s="2" t="n"/>
      <c r="B137" s="3" t="n"/>
      <c r="F137" s="4" t="n"/>
      <c r="G137" s="5" t="n"/>
      <c r="H137" s="5">
        <f>IF(OR(F137="",G137=""),"",F137*G137)</f>
        <v/>
      </c>
      <c r="J137" s="2" t="n"/>
      <c r="L137" s="3" t="n"/>
      <c r="M137" s="3" t="n"/>
      <c r="N137" s="4">
        <f>IF(OR(B137="",L137=""),"",NETWORKDAYS(B137,L137)-1)</f>
        <v/>
      </c>
      <c r="O137">
        <f>IF(OR(A137="",B137=""),"",IF(AND(L137="",OR(K137="Yeni",K137="Hazırlanıyor"),NETWORKDAYS(B137,TODAY())-1&gt;Özet!$J$2),"Gecikti",IF(AND(K137="Kargoda",L137&lt;&gt;"",TODAY()-L137&gt;Özet!$J$3),"Teslimatı kontrol et","")))</f>
        <v/>
      </c>
    </row>
    <row r="138">
      <c r="A138" s="2" t="n"/>
      <c r="B138" s="3" t="n"/>
      <c r="F138" s="4" t="n"/>
      <c r="G138" s="5" t="n"/>
      <c r="H138" s="5">
        <f>IF(OR(F138="",G138=""),"",F138*G138)</f>
        <v/>
      </c>
      <c r="J138" s="2" t="n"/>
      <c r="L138" s="3" t="n"/>
      <c r="M138" s="3" t="n"/>
      <c r="N138" s="4">
        <f>IF(OR(B138="",L138=""),"",NETWORKDAYS(B138,L138)-1)</f>
        <v/>
      </c>
      <c r="O138">
        <f>IF(OR(A138="",B138=""),"",IF(AND(L138="",OR(K138="Yeni",K138="Hazırlanıyor"),NETWORKDAYS(B138,TODAY())-1&gt;Özet!$J$2),"Gecikti",IF(AND(K138="Kargoda",L138&lt;&gt;"",TODAY()-L138&gt;Özet!$J$3),"Teslimatı kontrol et","")))</f>
        <v/>
      </c>
    </row>
    <row r="139">
      <c r="A139" s="2" t="n"/>
      <c r="B139" s="3" t="n"/>
      <c r="F139" s="4" t="n"/>
      <c r="G139" s="5" t="n"/>
      <c r="H139" s="5">
        <f>IF(OR(F139="",G139=""),"",F139*G139)</f>
        <v/>
      </c>
      <c r="J139" s="2" t="n"/>
      <c r="L139" s="3" t="n"/>
      <c r="M139" s="3" t="n"/>
      <c r="N139" s="4">
        <f>IF(OR(B139="",L139=""),"",NETWORKDAYS(B139,L139)-1)</f>
        <v/>
      </c>
      <c r="O139">
        <f>IF(OR(A139="",B139=""),"",IF(AND(L139="",OR(K139="Yeni",K139="Hazırlanıyor"),NETWORKDAYS(B139,TODAY())-1&gt;Özet!$J$2),"Gecikti",IF(AND(K139="Kargoda",L139&lt;&gt;"",TODAY()-L139&gt;Özet!$J$3),"Teslimatı kontrol et","")))</f>
        <v/>
      </c>
    </row>
    <row r="140">
      <c r="A140" s="2" t="n"/>
      <c r="B140" s="3" t="n"/>
      <c r="F140" s="4" t="n"/>
      <c r="G140" s="5" t="n"/>
      <c r="H140" s="5">
        <f>IF(OR(F140="",G140=""),"",F140*G140)</f>
        <v/>
      </c>
      <c r="J140" s="2" t="n"/>
      <c r="L140" s="3" t="n"/>
      <c r="M140" s="3" t="n"/>
      <c r="N140" s="4">
        <f>IF(OR(B140="",L140=""),"",NETWORKDAYS(B140,L140)-1)</f>
        <v/>
      </c>
      <c r="O140">
        <f>IF(OR(A140="",B140=""),"",IF(AND(L140="",OR(K140="Yeni",K140="Hazırlanıyor"),NETWORKDAYS(B140,TODAY())-1&gt;Özet!$J$2),"Gecikti",IF(AND(K140="Kargoda",L140&lt;&gt;"",TODAY()-L140&gt;Özet!$J$3),"Teslimatı kontrol et","")))</f>
        <v/>
      </c>
    </row>
    <row r="141">
      <c r="A141" s="2" t="n"/>
      <c r="B141" s="3" t="n"/>
      <c r="F141" s="4" t="n"/>
      <c r="G141" s="5" t="n"/>
      <c r="H141" s="5">
        <f>IF(OR(F141="",G141=""),"",F141*G141)</f>
        <v/>
      </c>
      <c r="J141" s="2" t="n"/>
      <c r="L141" s="3" t="n"/>
      <c r="M141" s="3" t="n"/>
      <c r="N141" s="4">
        <f>IF(OR(B141="",L141=""),"",NETWORKDAYS(B141,L141)-1)</f>
        <v/>
      </c>
      <c r="O141">
        <f>IF(OR(A141="",B141=""),"",IF(AND(L141="",OR(K141="Yeni",K141="Hazırlanıyor"),NETWORKDAYS(B141,TODAY())-1&gt;Özet!$J$2),"Gecikti",IF(AND(K141="Kargoda",L141&lt;&gt;"",TODAY()-L141&gt;Özet!$J$3),"Teslimatı kontrol et","")))</f>
        <v/>
      </c>
    </row>
    <row r="142">
      <c r="A142" s="2" t="n"/>
      <c r="B142" s="3" t="n"/>
      <c r="F142" s="4" t="n"/>
      <c r="G142" s="5" t="n"/>
      <c r="H142" s="5">
        <f>IF(OR(F142="",G142=""),"",F142*G142)</f>
        <v/>
      </c>
      <c r="J142" s="2" t="n"/>
      <c r="L142" s="3" t="n"/>
      <c r="M142" s="3" t="n"/>
      <c r="N142" s="4">
        <f>IF(OR(B142="",L142=""),"",NETWORKDAYS(B142,L142)-1)</f>
        <v/>
      </c>
      <c r="O142">
        <f>IF(OR(A142="",B142=""),"",IF(AND(L142="",OR(K142="Yeni",K142="Hazırlanıyor"),NETWORKDAYS(B142,TODAY())-1&gt;Özet!$J$2),"Gecikti",IF(AND(K142="Kargoda",L142&lt;&gt;"",TODAY()-L142&gt;Özet!$J$3),"Teslimatı kontrol et","")))</f>
        <v/>
      </c>
    </row>
    <row r="143">
      <c r="A143" s="2" t="n"/>
      <c r="B143" s="3" t="n"/>
      <c r="F143" s="4" t="n"/>
      <c r="G143" s="5" t="n"/>
      <c r="H143" s="5">
        <f>IF(OR(F143="",G143=""),"",F143*G143)</f>
        <v/>
      </c>
      <c r="J143" s="2" t="n"/>
      <c r="L143" s="3" t="n"/>
      <c r="M143" s="3" t="n"/>
      <c r="N143" s="4">
        <f>IF(OR(B143="",L143=""),"",NETWORKDAYS(B143,L143)-1)</f>
        <v/>
      </c>
      <c r="O143">
        <f>IF(OR(A143="",B143=""),"",IF(AND(L143="",OR(K143="Yeni",K143="Hazırlanıyor"),NETWORKDAYS(B143,TODAY())-1&gt;Özet!$J$2),"Gecikti",IF(AND(K143="Kargoda",L143&lt;&gt;"",TODAY()-L143&gt;Özet!$J$3),"Teslimatı kontrol et","")))</f>
        <v/>
      </c>
    </row>
    <row r="144">
      <c r="A144" s="2" t="n"/>
      <c r="B144" s="3" t="n"/>
      <c r="F144" s="4" t="n"/>
      <c r="G144" s="5" t="n"/>
      <c r="H144" s="5">
        <f>IF(OR(F144="",G144=""),"",F144*G144)</f>
        <v/>
      </c>
      <c r="J144" s="2" t="n"/>
      <c r="L144" s="3" t="n"/>
      <c r="M144" s="3" t="n"/>
      <c r="N144" s="4">
        <f>IF(OR(B144="",L144=""),"",NETWORKDAYS(B144,L144)-1)</f>
        <v/>
      </c>
      <c r="O144">
        <f>IF(OR(A144="",B144=""),"",IF(AND(L144="",OR(K144="Yeni",K144="Hazırlanıyor"),NETWORKDAYS(B144,TODAY())-1&gt;Özet!$J$2),"Gecikti",IF(AND(K144="Kargoda",L144&lt;&gt;"",TODAY()-L144&gt;Özet!$J$3),"Teslimatı kontrol et","")))</f>
        <v/>
      </c>
    </row>
    <row r="145">
      <c r="A145" s="2" t="n"/>
      <c r="B145" s="3" t="n"/>
      <c r="F145" s="4" t="n"/>
      <c r="G145" s="5" t="n"/>
      <c r="H145" s="5">
        <f>IF(OR(F145="",G145=""),"",F145*G145)</f>
        <v/>
      </c>
      <c r="J145" s="2" t="n"/>
      <c r="L145" s="3" t="n"/>
      <c r="M145" s="3" t="n"/>
      <c r="N145" s="4">
        <f>IF(OR(B145="",L145=""),"",NETWORKDAYS(B145,L145)-1)</f>
        <v/>
      </c>
      <c r="O145">
        <f>IF(OR(A145="",B145=""),"",IF(AND(L145="",OR(K145="Yeni",K145="Hazırlanıyor"),NETWORKDAYS(B145,TODAY())-1&gt;Özet!$J$2),"Gecikti",IF(AND(K145="Kargoda",L145&lt;&gt;"",TODAY()-L145&gt;Özet!$J$3),"Teslimatı kontrol et","")))</f>
        <v/>
      </c>
    </row>
    <row r="146">
      <c r="A146" s="2" t="n"/>
      <c r="B146" s="3" t="n"/>
      <c r="F146" s="4" t="n"/>
      <c r="G146" s="5" t="n"/>
      <c r="H146" s="5">
        <f>IF(OR(F146="",G146=""),"",F146*G146)</f>
        <v/>
      </c>
      <c r="J146" s="2" t="n"/>
      <c r="L146" s="3" t="n"/>
      <c r="M146" s="3" t="n"/>
      <c r="N146" s="4">
        <f>IF(OR(B146="",L146=""),"",NETWORKDAYS(B146,L146)-1)</f>
        <v/>
      </c>
      <c r="O146">
        <f>IF(OR(A146="",B146=""),"",IF(AND(L146="",OR(K146="Yeni",K146="Hazırlanıyor"),NETWORKDAYS(B146,TODAY())-1&gt;Özet!$J$2),"Gecikti",IF(AND(K146="Kargoda",L146&lt;&gt;"",TODAY()-L146&gt;Özet!$J$3),"Teslimatı kontrol et","")))</f>
        <v/>
      </c>
    </row>
    <row r="147">
      <c r="A147" s="2" t="n"/>
      <c r="B147" s="3" t="n"/>
      <c r="F147" s="4" t="n"/>
      <c r="G147" s="5" t="n"/>
      <c r="H147" s="5">
        <f>IF(OR(F147="",G147=""),"",F147*G147)</f>
        <v/>
      </c>
      <c r="J147" s="2" t="n"/>
      <c r="L147" s="3" t="n"/>
      <c r="M147" s="3" t="n"/>
      <c r="N147" s="4">
        <f>IF(OR(B147="",L147=""),"",NETWORKDAYS(B147,L147)-1)</f>
        <v/>
      </c>
      <c r="O147">
        <f>IF(OR(A147="",B147=""),"",IF(AND(L147="",OR(K147="Yeni",K147="Hazırlanıyor"),NETWORKDAYS(B147,TODAY())-1&gt;Özet!$J$2),"Gecikti",IF(AND(K147="Kargoda",L147&lt;&gt;"",TODAY()-L147&gt;Özet!$J$3),"Teslimatı kontrol et","")))</f>
        <v/>
      </c>
    </row>
    <row r="148">
      <c r="A148" s="2" t="n"/>
      <c r="B148" s="3" t="n"/>
      <c r="F148" s="4" t="n"/>
      <c r="G148" s="5" t="n"/>
      <c r="H148" s="5">
        <f>IF(OR(F148="",G148=""),"",F148*G148)</f>
        <v/>
      </c>
      <c r="J148" s="2" t="n"/>
      <c r="L148" s="3" t="n"/>
      <c r="M148" s="3" t="n"/>
      <c r="N148" s="4">
        <f>IF(OR(B148="",L148=""),"",NETWORKDAYS(B148,L148)-1)</f>
        <v/>
      </c>
      <c r="O148">
        <f>IF(OR(A148="",B148=""),"",IF(AND(L148="",OR(K148="Yeni",K148="Hazırlanıyor"),NETWORKDAYS(B148,TODAY())-1&gt;Özet!$J$2),"Gecikti",IF(AND(K148="Kargoda",L148&lt;&gt;"",TODAY()-L148&gt;Özet!$J$3),"Teslimatı kontrol et","")))</f>
        <v/>
      </c>
    </row>
    <row r="149">
      <c r="A149" s="2" t="n"/>
      <c r="B149" s="3" t="n"/>
      <c r="F149" s="4" t="n"/>
      <c r="G149" s="5" t="n"/>
      <c r="H149" s="5">
        <f>IF(OR(F149="",G149=""),"",F149*G149)</f>
        <v/>
      </c>
      <c r="J149" s="2" t="n"/>
      <c r="L149" s="3" t="n"/>
      <c r="M149" s="3" t="n"/>
      <c r="N149" s="4">
        <f>IF(OR(B149="",L149=""),"",NETWORKDAYS(B149,L149)-1)</f>
        <v/>
      </c>
      <c r="O149">
        <f>IF(OR(A149="",B149=""),"",IF(AND(L149="",OR(K149="Yeni",K149="Hazırlanıyor"),NETWORKDAYS(B149,TODAY())-1&gt;Özet!$J$2),"Gecikti",IF(AND(K149="Kargoda",L149&lt;&gt;"",TODAY()-L149&gt;Özet!$J$3),"Teslimatı kontrol et","")))</f>
        <v/>
      </c>
    </row>
    <row r="150">
      <c r="A150" s="2" t="n"/>
      <c r="B150" s="3" t="n"/>
      <c r="F150" s="4" t="n"/>
      <c r="G150" s="5" t="n"/>
      <c r="H150" s="5">
        <f>IF(OR(F150="",G150=""),"",F150*G150)</f>
        <v/>
      </c>
      <c r="J150" s="2" t="n"/>
      <c r="L150" s="3" t="n"/>
      <c r="M150" s="3" t="n"/>
      <c r="N150" s="4">
        <f>IF(OR(B150="",L150=""),"",NETWORKDAYS(B150,L150)-1)</f>
        <v/>
      </c>
      <c r="O150">
        <f>IF(OR(A150="",B150=""),"",IF(AND(L150="",OR(K150="Yeni",K150="Hazırlanıyor"),NETWORKDAYS(B150,TODAY())-1&gt;Özet!$J$2),"Gecikti",IF(AND(K150="Kargoda",L150&lt;&gt;"",TODAY()-L150&gt;Özet!$J$3),"Teslimatı kontrol et","")))</f>
        <v/>
      </c>
    </row>
    <row r="151">
      <c r="A151" s="2" t="n"/>
      <c r="B151" s="3" t="n"/>
      <c r="F151" s="4" t="n"/>
      <c r="G151" s="5" t="n"/>
      <c r="H151" s="5">
        <f>IF(OR(F151="",G151=""),"",F151*G151)</f>
        <v/>
      </c>
      <c r="J151" s="2" t="n"/>
      <c r="L151" s="3" t="n"/>
      <c r="M151" s="3" t="n"/>
      <c r="N151" s="4">
        <f>IF(OR(B151="",L151=""),"",NETWORKDAYS(B151,L151)-1)</f>
        <v/>
      </c>
      <c r="O151">
        <f>IF(OR(A151="",B151=""),"",IF(AND(L151="",OR(K151="Yeni",K151="Hazırlanıyor"),NETWORKDAYS(B151,TODAY())-1&gt;Özet!$J$2),"Gecikti",IF(AND(K151="Kargoda",L151&lt;&gt;"",TODAY()-L151&gt;Özet!$J$3),"Teslimatı kontrol et","")))</f>
        <v/>
      </c>
    </row>
    <row r="152">
      <c r="A152" s="2" t="n"/>
      <c r="B152" s="3" t="n"/>
      <c r="F152" s="4" t="n"/>
      <c r="G152" s="5" t="n"/>
      <c r="H152" s="5">
        <f>IF(OR(F152="",G152=""),"",F152*G152)</f>
        <v/>
      </c>
      <c r="J152" s="2" t="n"/>
      <c r="L152" s="3" t="n"/>
      <c r="M152" s="3" t="n"/>
      <c r="N152" s="4">
        <f>IF(OR(B152="",L152=""),"",NETWORKDAYS(B152,L152)-1)</f>
        <v/>
      </c>
      <c r="O152">
        <f>IF(OR(A152="",B152=""),"",IF(AND(L152="",OR(K152="Yeni",K152="Hazırlanıyor"),NETWORKDAYS(B152,TODAY())-1&gt;Özet!$J$2),"Gecikti",IF(AND(K152="Kargoda",L152&lt;&gt;"",TODAY()-L152&gt;Özet!$J$3),"Teslimatı kontrol et","")))</f>
        <v/>
      </c>
    </row>
    <row r="153">
      <c r="A153" s="2" t="n"/>
      <c r="B153" s="3" t="n"/>
      <c r="F153" s="4" t="n"/>
      <c r="G153" s="5" t="n"/>
      <c r="H153" s="5">
        <f>IF(OR(F153="",G153=""),"",F153*G153)</f>
        <v/>
      </c>
      <c r="J153" s="2" t="n"/>
      <c r="L153" s="3" t="n"/>
      <c r="M153" s="3" t="n"/>
      <c r="N153" s="4">
        <f>IF(OR(B153="",L153=""),"",NETWORKDAYS(B153,L153)-1)</f>
        <v/>
      </c>
      <c r="O153">
        <f>IF(OR(A153="",B153=""),"",IF(AND(L153="",OR(K153="Yeni",K153="Hazırlanıyor"),NETWORKDAYS(B153,TODAY())-1&gt;Özet!$J$2),"Gecikti",IF(AND(K153="Kargoda",L153&lt;&gt;"",TODAY()-L153&gt;Özet!$J$3),"Teslimatı kontrol et","")))</f>
        <v/>
      </c>
    </row>
    <row r="154">
      <c r="A154" s="2" t="n"/>
      <c r="B154" s="3" t="n"/>
      <c r="F154" s="4" t="n"/>
      <c r="G154" s="5" t="n"/>
      <c r="H154" s="5">
        <f>IF(OR(F154="",G154=""),"",F154*G154)</f>
        <v/>
      </c>
      <c r="J154" s="2" t="n"/>
      <c r="L154" s="3" t="n"/>
      <c r="M154" s="3" t="n"/>
      <c r="N154" s="4">
        <f>IF(OR(B154="",L154=""),"",NETWORKDAYS(B154,L154)-1)</f>
        <v/>
      </c>
      <c r="O154">
        <f>IF(OR(A154="",B154=""),"",IF(AND(L154="",OR(K154="Yeni",K154="Hazırlanıyor"),NETWORKDAYS(B154,TODAY())-1&gt;Özet!$J$2),"Gecikti",IF(AND(K154="Kargoda",L154&lt;&gt;"",TODAY()-L154&gt;Özet!$J$3),"Teslimatı kontrol et","")))</f>
        <v/>
      </c>
    </row>
    <row r="155">
      <c r="A155" s="2" t="n"/>
      <c r="B155" s="3" t="n"/>
      <c r="F155" s="4" t="n"/>
      <c r="G155" s="5" t="n"/>
      <c r="H155" s="5">
        <f>IF(OR(F155="",G155=""),"",F155*G155)</f>
        <v/>
      </c>
      <c r="J155" s="2" t="n"/>
      <c r="L155" s="3" t="n"/>
      <c r="M155" s="3" t="n"/>
      <c r="N155" s="4">
        <f>IF(OR(B155="",L155=""),"",NETWORKDAYS(B155,L155)-1)</f>
        <v/>
      </c>
      <c r="O155">
        <f>IF(OR(A155="",B155=""),"",IF(AND(L155="",OR(K155="Yeni",K155="Hazırlanıyor"),NETWORKDAYS(B155,TODAY())-1&gt;Özet!$J$2),"Gecikti",IF(AND(K155="Kargoda",L155&lt;&gt;"",TODAY()-L155&gt;Özet!$J$3),"Teslimatı kontrol et","")))</f>
        <v/>
      </c>
    </row>
    <row r="156">
      <c r="A156" s="2" t="n"/>
      <c r="B156" s="3" t="n"/>
      <c r="F156" s="4" t="n"/>
      <c r="G156" s="5" t="n"/>
      <c r="H156" s="5">
        <f>IF(OR(F156="",G156=""),"",F156*G156)</f>
        <v/>
      </c>
      <c r="J156" s="2" t="n"/>
      <c r="L156" s="3" t="n"/>
      <c r="M156" s="3" t="n"/>
      <c r="N156" s="4">
        <f>IF(OR(B156="",L156=""),"",NETWORKDAYS(B156,L156)-1)</f>
        <v/>
      </c>
      <c r="O156">
        <f>IF(OR(A156="",B156=""),"",IF(AND(L156="",OR(K156="Yeni",K156="Hazırlanıyor"),NETWORKDAYS(B156,TODAY())-1&gt;Özet!$J$2),"Gecikti",IF(AND(K156="Kargoda",L156&lt;&gt;"",TODAY()-L156&gt;Özet!$J$3),"Teslimatı kontrol et","")))</f>
        <v/>
      </c>
    </row>
    <row r="157">
      <c r="A157" s="2" t="n"/>
      <c r="B157" s="3" t="n"/>
      <c r="F157" s="4" t="n"/>
      <c r="G157" s="5" t="n"/>
      <c r="H157" s="5">
        <f>IF(OR(F157="",G157=""),"",F157*G157)</f>
        <v/>
      </c>
      <c r="J157" s="2" t="n"/>
      <c r="L157" s="3" t="n"/>
      <c r="M157" s="3" t="n"/>
      <c r="N157" s="4">
        <f>IF(OR(B157="",L157=""),"",NETWORKDAYS(B157,L157)-1)</f>
        <v/>
      </c>
      <c r="O157">
        <f>IF(OR(A157="",B157=""),"",IF(AND(L157="",OR(K157="Yeni",K157="Hazırlanıyor"),NETWORKDAYS(B157,TODAY())-1&gt;Özet!$J$2),"Gecikti",IF(AND(K157="Kargoda",L157&lt;&gt;"",TODAY()-L157&gt;Özet!$J$3),"Teslimatı kontrol et","")))</f>
        <v/>
      </c>
    </row>
    <row r="158">
      <c r="A158" s="2" t="n"/>
      <c r="B158" s="3" t="n"/>
      <c r="F158" s="4" t="n"/>
      <c r="G158" s="5" t="n"/>
      <c r="H158" s="5">
        <f>IF(OR(F158="",G158=""),"",F158*G158)</f>
        <v/>
      </c>
      <c r="J158" s="2" t="n"/>
      <c r="L158" s="3" t="n"/>
      <c r="M158" s="3" t="n"/>
      <c r="N158" s="4">
        <f>IF(OR(B158="",L158=""),"",NETWORKDAYS(B158,L158)-1)</f>
        <v/>
      </c>
      <c r="O158">
        <f>IF(OR(A158="",B158=""),"",IF(AND(L158="",OR(K158="Yeni",K158="Hazırlanıyor"),NETWORKDAYS(B158,TODAY())-1&gt;Özet!$J$2),"Gecikti",IF(AND(K158="Kargoda",L158&lt;&gt;"",TODAY()-L158&gt;Özet!$J$3),"Teslimatı kontrol et","")))</f>
        <v/>
      </c>
    </row>
    <row r="159">
      <c r="A159" s="2" t="n"/>
      <c r="B159" s="3" t="n"/>
      <c r="F159" s="4" t="n"/>
      <c r="G159" s="5" t="n"/>
      <c r="H159" s="5">
        <f>IF(OR(F159="",G159=""),"",F159*G159)</f>
        <v/>
      </c>
      <c r="J159" s="2" t="n"/>
      <c r="L159" s="3" t="n"/>
      <c r="M159" s="3" t="n"/>
      <c r="N159" s="4">
        <f>IF(OR(B159="",L159=""),"",NETWORKDAYS(B159,L159)-1)</f>
        <v/>
      </c>
      <c r="O159">
        <f>IF(OR(A159="",B159=""),"",IF(AND(L159="",OR(K159="Yeni",K159="Hazırlanıyor"),NETWORKDAYS(B159,TODAY())-1&gt;Özet!$J$2),"Gecikti",IF(AND(K159="Kargoda",L159&lt;&gt;"",TODAY()-L159&gt;Özet!$J$3),"Teslimatı kontrol et","")))</f>
        <v/>
      </c>
    </row>
    <row r="160">
      <c r="A160" s="2" t="n"/>
      <c r="B160" s="3" t="n"/>
      <c r="F160" s="4" t="n"/>
      <c r="G160" s="5" t="n"/>
      <c r="H160" s="5">
        <f>IF(OR(F160="",G160=""),"",F160*G160)</f>
        <v/>
      </c>
      <c r="J160" s="2" t="n"/>
      <c r="L160" s="3" t="n"/>
      <c r="M160" s="3" t="n"/>
      <c r="N160" s="4">
        <f>IF(OR(B160="",L160=""),"",NETWORKDAYS(B160,L160)-1)</f>
        <v/>
      </c>
      <c r="O160">
        <f>IF(OR(A160="",B160=""),"",IF(AND(L160="",OR(K160="Yeni",K160="Hazırlanıyor"),NETWORKDAYS(B160,TODAY())-1&gt;Özet!$J$2),"Gecikti",IF(AND(K160="Kargoda",L160&lt;&gt;"",TODAY()-L160&gt;Özet!$J$3),"Teslimatı kontrol et","")))</f>
        <v/>
      </c>
    </row>
    <row r="161">
      <c r="A161" s="2" t="n"/>
      <c r="B161" s="3" t="n"/>
      <c r="F161" s="4" t="n"/>
      <c r="G161" s="5" t="n"/>
      <c r="H161" s="5">
        <f>IF(OR(F161="",G161=""),"",F161*G161)</f>
        <v/>
      </c>
      <c r="J161" s="2" t="n"/>
      <c r="L161" s="3" t="n"/>
      <c r="M161" s="3" t="n"/>
      <c r="N161" s="4">
        <f>IF(OR(B161="",L161=""),"",NETWORKDAYS(B161,L161)-1)</f>
        <v/>
      </c>
      <c r="O161">
        <f>IF(OR(A161="",B161=""),"",IF(AND(L161="",OR(K161="Yeni",K161="Hazırlanıyor"),NETWORKDAYS(B161,TODAY())-1&gt;Özet!$J$2),"Gecikti",IF(AND(K161="Kargoda",L161&lt;&gt;"",TODAY()-L161&gt;Özet!$J$3),"Teslimatı kontrol et","")))</f>
        <v/>
      </c>
    </row>
    <row r="162">
      <c r="A162" s="2" t="n"/>
      <c r="B162" s="3" t="n"/>
      <c r="F162" s="4" t="n"/>
      <c r="G162" s="5" t="n"/>
      <c r="H162" s="5">
        <f>IF(OR(F162="",G162=""),"",F162*G162)</f>
        <v/>
      </c>
      <c r="J162" s="2" t="n"/>
      <c r="L162" s="3" t="n"/>
      <c r="M162" s="3" t="n"/>
      <c r="N162" s="4">
        <f>IF(OR(B162="",L162=""),"",NETWORKDAYS(B162,L162)-1)</f>
        <v/>
      </c>
      <c r="O162">
        <f>IF(OR(A162="",B162=""),"",IF(AND(L162="",OR(K162="Yeni",K162="Hazırlanıyor"),NETWORKDAYS(B162,TODAY())-1&gt;Özet!$J$2),"Gecikti",IF(AND(K162="Kargoda",L162&lt;&gt;"",TODAY()-L162&gt;Özet!$J$3),"Teslimatı kontrol et","")))</f>
        <v/>
      </c>
    </row>
    <row r="163">
      <c r="A163" s="2" t="n"/>
      <c r="B163" s="3" t="n"/>
      <c r="F163" s="4" t="n"/>
      <c r="G163" s="5" t="n"/>
      <c r="H163" s="5">
        <f>IF(OR(F163="",G163=""),"",F163*G163)</f>
        <v/>
      </c>
      <c r="J163" s="2" t="n"/>
      <c r="L163" s="3" t="n"/>
      <c r="M163" s="3" t="n"/>
      <c r="N163" s="4">
        <f>IF(OR(B163="",L163=""),"",NETWORKDAYS(B163,L163)-1)</f>
        <v/>
      </c>
      <c r="O163">
        <f>IF(OR(A163="",B163=""),"",IF(AND(L163="",OR(K163="Yeni",K163="Hazırlanıyor"),NETWORKDAYS(B163,TODAY())-1&gt;Özet!$J$2),"Gecikti",IF(AND(K163="Kargoda",L163&lt;&gt;"",TODAY()-L163&gt;Özet!$J$3),"Teslimatı kontrol et","")))</f>
        <v/>
      </c>
    </row>
    <row r="164">
      <c r="A164" s="2" t="n"/>
      <c r="B164" s="3" t="n"/>
      <c r="F164" s="4" t="n"/>
      <c r="G164" s="5" t="n"/>
      <c r="H164" s="5">
        <f>IF(OR(F164="",G164=""),"",F164*G164)</f>
        <v/>
      </c>
      <c r="J164" s="2" t="n"/>
      <c r="L164" s="3" t="n"/>
      <c r="M164" s="3" t="n"/>
      <c r="N164" s="4">
        <f>IF(OR(B164="",L164=""),"",NETWORKDAYS(B164,L164)-1)</f>
        <v/>
      </c>
      <c r="O164">
        <f>IF(OR(A164="",B164=""),"",IF(AND(L164="",OR(K164="Yeni",K164="Hazırlanıyor"),NETWORKDAYS(B164,TODAY())-1&gt;Özet!$J$2),"Gecikti",IF(AND(K164="Kargoda",L164&lt;&gt;"",TODAY()-L164&gt;Özet!$J$3),"Teslimatı kontrol et","")))</f>
        <v/>
      </c>
    </row>
    <row r="165">
      <c r="A165" s="2" t="n"/>
      <c r="B165" s="3" t="n"/>
      <c r="F165" s="4" t="n"/>
      <c r="G165" s="5" t="n"/>
      <c r="H165" s="5">
        <f>IF(OR(F165="",G165=""),"",F165*G165)</f>
        <v/>
      </c>
      <c r="J165" s="2" t="n"/>
      <c r="L165" s="3" t="n"/>
      <c r="M165" s="3" t="n"/>
      <c r="N165" s="4">
        <f>IF(OR(B165="",L165=""),"",NETWORKDAYS(B165,L165)-1)</f>
        <v/>
      </c>
      <c r="O165">
        <f>IF(OR(A165="",B165=""),"",IF(AND(L165="",OR(K165="Yeni",K165="Hazırlanıyor"),NETWORKDAYS(B165,TODAY())-1&gt;Özet!$J$2),"Gecikti",IF(AND(K165="Kargoda",L165&lt;&gt;"",TODAY()-L165&gt;Özet!$J$3),"Teslimatı kontrol et","")))</f>
        <v/>
      </c>
    </row>
    <row r="166">
      <c r="A166" s="2" t="n"/>
      <c r="B166" s="3" t="n"/>
      <c r="F166" s="4" t="n"/>
      <c r="G166" s="5" t="n"/>
      <c r="H166" s="5">
        <f>IF(OR(F166="",G166=""),"",F166*G166)</f>
        <v/>
      </c>
      <c r="J166" s="2" t="n"/>
      <c r="L166" s="3" t="n"/>
      <c r="M166" s="3" t="n"/>
      <c r="N166" s="4">
        <f>IF(OR(B166="",L166=""),"",NETWORKDAYS(B166,L166)-1)</f>
        <v/>
      </c>
      <c r="O166">
        <f>IF(OR(A166="",B166=""),"",IF(AND(L166="",OR(K166="Yeni",K166="Hazırlanıyor"),NETWORKDAYS(B166,TODAY())-1&gt;Özet!$J$2),"Gecikti",IF(AND(K166="Kargoda",L166&lt;&gt;"",TODAY()-L166&gt;Özet!$J$3),"Teslimatı kontrol et","")))</f>
        <v/>
      </c>
    </row>
    <row r="167">
      <c r="A167" s="2" t="n"/>
      <c r="B167" s="3" t="n"/>
      <c r="F167" s="4" t="n"/>
      <c r="G167" s="5" t="n"/>
      <c r="H167" s="5">
        <f>IF(OR(F167="",G167=""),"",F167*G167)</f>
        <v/>
      </c>
      <c r="J167" s="2" t="n"/>
      <c r="L167" s="3" t="n"/>
      <c r="M167" s="3" t="n"/>
      <c r="N167" s="4">
        <f>IF(OR(B167="",L167=""),"",NETWORKDAYS(B167,L167)-1)</f>
        <v/>
      </c>
      <c r="O167">
        <f>IF(OR(A167="",B167=""),"",IF(AND(L167="",OR(K167="Yeni",K167="Hazırlanıyor"),NETWORKDAYS(B167,TODAY())-1&gt;Özet!$J$2),"Gecikti",IF(AND(K167="Kargoda",L167&lt;&gt;"",TODAY()-L167&gt;Özet!$J$3),"Teslimatı kontrol et","")))</f>
        <v/>
      </c>
    </row>
    <row r="168">
      <c r="A168" s="2" t="n"/>
      <c r="B168" s="3" t="n"/>
      <c r="F168" s="4" t="n"/>
      <c r="G168" s="5" t="n"/>
      <c r="H168" s="5">
        <f>IF(OR(F168="",G168=""),"",F168*G168)</f>
        <v/>
      </c>
      <c r="J168" s="2" t="n"/>
      <c r="L168" s="3" t="n"/>
      <c r="M168" s="3" t="n"/>
      <c r="N168" s="4">
        <f>IF(OR(B168="",L168=""),"",NETWORKDAYS(B168,L168)-1)</f>
        <v/>
      </c>
      <c r="O168">
        <f>IF(OR(A168="",B168=""),"",IF(AND(L168="",OR(K168="Yeni",K168="Hazırlanıyor"),NETWORKDAYS(B168,TODAY())-1&gt;Özet!$J$2),"Gecikti",IF(AND(K168="Kargoda",L168&lt;&gt;"",TODAY()-L168&gt;Özet!$J$3),"Teslimatı kontrol et","")))</f>
        <v/>
      </c>
    </row>
    <row r="169">
      <c r="A169" s="2" t="n"/>
      <c r="B169" s="3" t="n"/>
      <c r="F169" s="4" t="n"/>
      <c r="G169" s="5" t="n"/>
      <c r="H169" s="5">
        <f>IF(OR(F169="",G169=""),"",F169*G169)</f>
        <v/>
      </c>
      <c r="J169" s="2" t="n"/>
      <c r="L169" s="3" t="n"/>
      <c r="M169" s="3" t="n"/>
      <c r="N169" s="4">
        <f>IF(OR(B169="",L169=""),"",NETWORKDAYS(B169,L169)-1)</f>
        <v/>
      </c>
      <c r="O169">
        <f>IF(OR(A169="",B169=""),"",IF(AND(L169="",OR(K169="Yeni",K169="Hazırlanıyor"),NETWORKDAYS(B169,TODAY())-1&gt;Özet!$J$2),"Gecikti",IF(AND(K169="Kargoda",L169&lt;&gt;"",TODAY()-L169&gt;Özet!$J$3),"Teslimatı kontrol et","")))</f>
        <v/>
      </c>
    </row>
    <row r="170">
      <c r="A170" s="2" t="n"/>
      <c r="B170" s="3" t="n"/>
      <c r="F170" s="4" t="n"/>
      <c r="G170" s="5" t="n"/>
      <c r="H170" s="5">
        <f>IF(OR(F170="",G170=""),"",F170*G170)</f>
        <v/>
      </c>
      <c r="J170" s="2" t="n"/>
      <c r="L170" s="3" t="n"/>
      <c r="M170" s="3" t="n"/>
      <c r="N170" s="4">
        <f>IF(OR(B170="",L170=""),"",NETWORKDAYS(B170,L170)-1)</f>
        <v/>
      </c>
      <c r="O170">
        <f>IF(OR(A170="",B170=""),"",IF(AND(L170="",OR(K170="Yeni",K170="Hazırlanıyor"),NETWORKDAYS(B170,TODAY())-1&gt;Özet!$J$2),"Gecikti",IF(AND(K170="Kargoda",L170&lt;&gt;"",TODAY()-L170&gt;Özet!$J$3),"Teslimatı kontrol et","")))</f>
        <v/>
      </c>
    </row>
    <row r="171">
      <c r="A171" s="2" t="n"/>
      <c r="B171" s="3" t="n"/>
      <c r="F171" s="4" t="n"/>
      <c r="G171" s="5" t="n"/>
      <c r="H171" s="5">
        <f>IF(OR(F171="",G171=""),"",F171*G171)</f>
        <v/>
      </c>
      <c r="J171" s="2" t="n"/>
      <c r="L171" s="3" t="n"/>
      <c r="M171" s="3" t="n"/>
      <c r="N171" s="4">
        <f>IF(OR(B171="",L171=""),"",NETWORKDAYS(B171,L171)-1)</f>
        <v/>
      </c>
      <c r="O171">
        <f>IF(OR(A171="",B171=""),"",IF(AND(L171="",OR(K171="Yeni",K171="Hazırlanıyor"),NETWORKDAYS(B171,TODAY())-1&gt;Özet!$J$2),"Gecikti",IF(AND(K171="Kargoda",L171&lt;&gt;"",TODAY()-L171&gt;Özet!$J$3),"Teslimatı kontrol et","")))</f>
        <v/>
      </c>
    </row>
    <row r="172">
      <c r="A172" s="2" t="n"/>
      <c r="B172" s="3" t="n"/>
      <c r="F172" s="4" t="n"/>
      <c r="G172" s="5" t="n"/>
      <c r="H172" s="5">
        <f>IF(OR(F172="",G172=""),"",F172*G172)</f>
        <v/>
      </c>
      <c r="J172" s="2" t="n"/>
      <c r="L172" s="3" t="n"/>
      <c r="M172" s="3" t="n"/>
      <c r="N172" s="4">
        <f>IF(OR(B172="",L172=""),"",NETWORKDAYS(B172,L172)-1)</f>
        <v/>
      </c>
      <c r="O172">
        <f>IF(OR(A172="",B172=""),"",IF(AND(L172="",OR(K172="Yeni",K172="Hazırlanıyor"),NETWORKDAYS(B172,TODAY())-1&gt;Özet!$J$2),"Gecikti",IF(AND(K172="Kargoda",L172&lt;&gt;"",TODAY()-L172&gt;Özet!$J$3),"Teslimatı kontrol et","")))</f>
        <v/>
      </c>
    </row>
    <row r="173">
      <c r="A173" s="2" t="n"/>
      <c r="B173" s="3" t="n"/>
      <c r="F173" s="4" t="n"/>
      <c r="G173" s="5" t="n"/>
      <c r="H173" s="5">
        <f>IF(OR(F173="",G173=""),"",F173*G173)</f>
        <v/>
      </c>
      <c r="J173" s="2" t="n"/>
      <c r="L173" s="3" t="n"/>
      <c r="M173" s="3" t="n"/>
      <c r="N173" s="4">
        <f>IF(OR(B173="",L173=""),"",NETWORKDAYS(B173,L173)-1)</f>
        <v/>
      </c>
      <c r="O173">
        <f>IF(OR(A173="",B173=""),"",IF(AND(L173="",OR(K173="Yeni",K173="Hazırlanıyor"),NETWORKDAYS(B173,TODAY())-1&gt;Özet!$J$2),"Gecikti",IF(AND(K173="Kargoda",L173&lt;&gt;"",TODAY()-L173&gt;Özet!$J$3),"Teslimatı kontrol et","")))</f>
        <v/>
      </c>
    </row>
    <row r="174">
      <c r="A174" s="2" t="n"/>
      <c r="B174" s="3" t="n"/>
      <c r="F174" s="4" t="n"/>
      <c r="G174" s="5" t="n"/>
      <c r="H174" s="5">
        <f>IF(OR(F174="",G174=""),"",F174*G174)</f>
        <v/>
      </c>
      <c r="J174" s="2" t="n"/>
      <c r="L174" s="3" t="n"/>
      <c r="M174" s="3" t="n"/>
      <c r="N174" s="4">
        <f>IF(OR(B174="",L174=""),"",NETWORKDAYS(B174,L174)-1)</f>
        <v/>
      </c>
      <c r="O174">
        <f>IF(OR(A174="",B174=""),"",IF(AND(L174="",OR(K174="Yeni",K174="Hazırlanıyor"),NETWORKDAYS(B174,TODAY())-1&gt;Özet!$J$2),"Gecikti",IF(AND(K174="Kargoda",L174&lt;&gt;"",TODAY()-L174&gt;Özet!$J$3),"Teslimatı kontrol et","")))</f>
        <v/>
      </c>
    </row>
    <row r="175">
      <c r="A175" s="2" t="n"/>
      <c r="B175" s="3" t="n"/>
      <c r="F175" s="4" t="n"/>
      <c r="G175" s="5" t="n"/>
      <c r="H175" s="5">
        <f>IF(OR(F175="",G175=""),"",F175*G175)</f>
        <v/>
      </c>
      <c r="J175" s="2" t="n"/>
      <c r="L175" s="3" t="n"/>
      <c r="M175" s="3" t="n"/>
      <c r="N175" s="4">
        <f>IF(OR(B175="",L175=""),"",NETWORKDAYS(B175,L175)-1)</f>
        <v/>
      </c>
      <c r="O175">
        <f>IF(OR(A175="",B175=""),"",IF(AND(L175="",OR(K175="Yeni",K175="Hazırlanıyor"),NETWORKDAYS(B175,TODAY())-1&gt;Özet!$J$2),"Gecikti",IF(AND(K175="Kargoda",L175&lt;&gt;"",TODAY()-L175&gt;Özet!$J$3),"Teslimatı kontrol et","")))</f>
        <v/>
      </c>
    </row>
    <row r="176">
      <c r="A176" s="2" t="n"/>
      <c r="B176" s="3" t="n"/>
      <c r="F176" s="4" t="n"/>
      <c r="G176" s="5" t="n"/>
      <c r="H176" s="5">
        <f>IF(OR(F176="",G176=""),"",F176*G176)</f>
        <v/>
      </c>
      <c r="J176" s="2" t="n"/>
      <c r="L176" s="3" t="n"/>
      <c r="M176" s="3" t="n"/>
      <c r="N176" s="4">
        <f>IF(OR(B176="",L176=""),"",NETWORKDAYS(B176,L176)-1)</f>
        <v/>
      </c>
      <c r="O176">
        <f>IF(OR(A176="",B176=""),"",IF(AND(L176="",OR(K176="Yeni",K176="Hazırlanıyor"),NETWORKDAYS(B176,TODAY())-1&gt;Özet!$J$2),"Gecikti",IF(AND(K176="Kargoda",L176&lt;&gt;"",TODAY()-L176&gt;Özet!$J$3),"Teslimatı kontrol et","")))</f>
        <v/>
      </c>
    </row>
    <row r="177">
      <c r="A177" s="2" t="n"/>
      <c r="B177" s="3" t="n"/>
      <c r="F177" s="4" t="n"/>
      <c r="G177" s="5" t="n"/>
      <c r="H177" s="5">
        <f>IF(OR(F177="",G177=""),"",F177*G177)</f>
        <v/>
      </c>
      <c r="J177" s="2" t="n"/>
      <c r="L177" s="3" t="n"/>
      <c r="M177" s="3" t="n"/>
      <c r="N177" s="4">
        <f>IF(OR(B177="",L177=""),"",NETWORKDAYS(B177,L177)-1)</f>
        <v/>
      </c>
      <c r="O177">
        <f>IF(OR(A177="",B177=""),"",IF(AND(L177="",OR(K177="Yeni",K177="Hazırlanıyor"),NETWORKDAYS(B177,TODAY())-1&gt;Özet!$J$2),"Gecikti",IF(AND(K177="Kargoda",L177&lt;&gt;"",TODAY()-L177&gt;Özet!$J$3),"Teslimatı kontrol et","")))</f>
        <v/>
      </c>
    </row>
    <row r="178">
      <c r="A178" s="2" t="n"/>
      <c r="B178" s="3" t="n"/>
      <c r="F178" s="4" t="n"/>
      <c r="G178" s="5" t="n"/>
      <c r="H178" s="5">
        <f>IF(OR(F178="",G178=""),"",F178*G178)</f>
        <v/>
      </c>
      <c r="J178" s="2" t="n"/>
      <c r="L178" s="3" t="n"/>
      <c r="M178" s="3" t="n"/>
      <c r="N178" s="4">
        <f>IF(OR(B178="",L178=""),"",NETWORKDAYS(B178,L178)-1)</f>
        <v/>
      </c>
      <c r="O178">
        <f>IF(OR(A178="",B178=""),"",IF(AND(L178="",OR(K178="Yeni",K178="Hazırlanıyor"),NETWORKDAYS(B178,TODAY())-1&gt;Özet!$J$2),"Gecikti",IF(AND(K178="Kargoda",L178&lt;&gt;"",TODAY()-L178&gt;Özet!$J$3),"Teslimatı kontrol et","")))</f>
        <v/>
      </c>
    </row>
    <row r="179">
      <c r="A179" s="2" t="n"/>
      <c r="B179" s="3" t="n"/>
      <c r="F179" s="4" t="n"/>
      <c r="G179" s="5" t="n"/>
      <c r="H179" s="5">
        <f>IF(OR(F179="",G179=""),"",F179*G179)</f>
        <v/>
      </c>
      <c r="J179" s="2" t="n"/>
      <c r="L179" s="3" t="n"/>
      <c r="M179" s="3" t="n"/>
      <c r="N179" s="4">
        <f>IF(OR(B179="",L179=""),"",NETWORKDAYS(B179,L179)-1)</f>
        <v/>
      </c>
      <c r="O179">
        <f>IF(OR(A179="",B179=""),"",IF(AND(L179="",OR(K179="Yeni",K179="Hazırlanıyor"),NETWORKDAYS(B179,TODAY())-1&gt;Özet!$J$2),"Gecikti",IF(AND(K179="Kargoda",L179&lt;&gt;"",TODAY()-L179&gt;Özet!$J$3),"Teslimatı kontrol et","")))</f>
        <v/>
      </c>
    </row>
    <row r="180">
      <c r="A180" s="2" t="n"/>
      <c r="B180" s="3" t="n"/>
      <c r="F180" s="4" t="n"/>
      <c r="G180" s="5" t="n"/>
      <c r="H180" s="5">
        <f>IF(OR(F180="",G180=""),"",F180*G180)</f>
        <v/>
      </c>
      <c r="J180" s="2" t="n"/>
      <c r="L180" s="3" t="n"/>
      <c r="M180" s="3" t="n"/>
      <c r="N180" s="4">
        <f>IF(OR(B180="",L180=""),"",NETWORKDAYS(B180,L180)-1)</f>
        <v/>
      </c>
      <c r="O180">
        <f>IF(OR(A180="",B180=""),"",IF(AND(L180="",OR(K180="Yeni",K180="Hazırlanıyor"),NETWORKDAYS(B180,TODAY())-1&gt;Özet!$J$2),"Gecikti",IF(AND(K180="Kargoda",L180&lt;&gt;"",TODAY()-L180&gt;Özet!$J$3),"Teslimatı kontrol et","")))</f>
        <v/>
      </c>
    </row>
    <row r="181">
      <c r="A181" s="2" t="n"/>
      <c r="B181" s="3" t="n"/>
      <c r="F181" s="4" t="n"/>
      <c r="G181" s="5" t="n"/>
      <c r="H181" s="5">
        <f>IF(OR(F181="",G181=""),"",F181*G181)</f>
        <v/>
      </c>
      <c r="J181" s="2" t="n"/>
      <c r="L181" s="3" t="n"/>
      <c r="M181" s="3" t="n"/>
      <c r="N181" s="4">
        <f>IF(OR(B181="",L181=""),"",NETWORKDAYS(B181,L181)-1)</f>
        <v/>
      </c>
      <c r="O181">
        <f>IF(OR(A181="",B181=""),"",IF(AND(L181="",OR(K181="Yeni",K181="Hazırlanıyor"),NETWORKDAYS(B181,TODAY())-1&gt;Özet!$J$2),"Gecikti",IF(AND(K181="Kargoda",L181&lt;&gt;"",TODAY()-L181&gt;Özet!$J$3),"Teslimatı kontrol et","")))</f>
        <v/>
      </c>
    </row>
    <row r="182">
      <c r="A182" s="2" t="n"/>
      <c r="B182" s="3" t="n"/>
      <c r="F182" s="4" t="n"/>
      <c r="G182" s="5" t="n"/>
      <c r="H182" s="5">
        <f>IF(OR(F182="",G182=""),"",F182*G182)</f>
        <v/>
      </c>
      <c r="J182" s="2" t="n"/>
      <c r="L182" s="3" t="n"/>
      <c r="M182" s="3" t="n"/>
      <c r="N182" s="4">
        <f>IF(OR(B182="",L182=""),"",NETWORKDAYS(B182,L182)-1)</f>
        <v/>
      </c>
      <c r="O182">
        <f>IF(OR(A182="",B182=""),"",IF(AND(L182="",OR(K182="Yeni",K182="Hazırlanıyor"),NETWORKDAYS(B182,TODAY())-1&gt;Özet!$J$2),"Gecikti",IF(AND(K182="Kargoda",L182&lt;&gt;"",TODAY()-L182&gt;Özet!$J$3),"Teslimatı kontrol et","")))</f>
        <v/>
      </c>
    </row>
    <row r="183">
      <c r="A183" s="2" t="n"/>
      <c r="B183" s="3" t="n"/>
      <c r="F183" s="4" t="n"/>
      <c r="G183" s="5" t="n"/>
      <c r="H183" s="5">
        <f>IF(OR(F183="",G183=""),"",F183*G183)</f>
        <v/>
      </c>
      <c r="J183" s="2" t="n"/>
      <c r="L183" s="3" t="n"/>
      <c r="M183" s="3" t="n"/>
      <c r="N183" s="4">
        <f>IF(OR(B183="",L183=""),"",NETWORKDAYS(B183,L183)-1)</f>
        <v/>
      </c>
      <c r="O183">
        <f>IF(OR(A183="",B183=""),"",IF(AND(L183="",OR(K183="Yeni",K183="Hazırlanıyor"),NETWORKDAYS(B183,TODAY())-1&gt;Özet!$J$2),"Gecikti",IF(AND(K183="Kargoda",L183&lt;&gt;"",TODAY()-L183&gt;Özet!$J$3),"Teslimatı kontrol et","")))</f>
        <v/>
      </c>
    </row>
    <row r="184">
      <c r="A184" s="2" t="n"/>
      <c r="B184" s="3" t="n"/>
      <c r="F184" s="4" t="n"/>
      <c r="G184" s="5" t="n"/>
      <c r="H184" s="5">
        <f>IF(OR(F184="",G184=""),"",F184*G184)</f>
        <v/>
      </c>
      <c r="J184" s="2" t="n"/>
      <c r="L184" s="3" t="n"/>
      <c r="M184" s="3" t="n"/>
      <c r="N184" s="4">
        <f>IF(OR(B184="",L184=""),"",NETWORKDAYS(B184,L184)-1)</f>
        <v/>
      </c>
      <c r="O184">
        <f>IF(OR(A184="",B184=""),"",IF(AND(L184="",OR(K184="Yeni",K184="Hazırlanıyor"),NETWORKDAYS(B184,TODAY())-1&gt;Özet!$J$2),"Gecikti",IF(AND(K184="Kargoda",L184&lt;&gt;"",TODAY()-L184&gt;Özet!$J$3),"Teslimatı kontrol et","")))</f>
        <v/>
      </c>
    </row>
    <row r="185">
      <c r="A185" s="2" t="n"/>
      <c r="B185" s="3" t="n"/>
      <c r="F185" s="4" t="n"/>
      <c r="G185" s="5" t="n"/>
      <c r="H185" s="5">
        <f>IF(OR(F185="",G185=""),"",F185*G185)</f>
        <v/>
      </c>
      <c r="J185" s="2" t="n"/>
      <c r="L185" s="3" t="n"/>
      <c r="M185" s="3" t="n"/>
      <c r="N185" s="4">
        <f>IF(OR(B185="",L185=""),"",NETWORKDAYS(B185,L185)-1)</f>
        <v/>
      </c>
      <c r="O185">
        <f>IF(OR(A185="",B185=""),"",IF(AND(L185="",OR(K185="Yeni",K185="Hazırlanıyor"),NETWORKDAYS(B185,TODAY())-1&gt;Özet!$J$2),"Gecikti",IF(AND(K185="Kargoda",L185&lt;&gt;"",TODAY()-L185&gt;Özet!$J$3),"Teslimatı kontrol et","")))</f>
        <v/>
      </c>
    </row>
    <row r="186">
      <c r="A186" s="2" t="n"/>
      <c r="B186" s="3" t="n"/>
      <c r="F186" s="4" t="n"/>
      <c r="G186" s="5" t="n"/>
      <c r="H186" s="5">
        <f>IF(OR(F186="",G186=""),"",F186*G186)</f>
        <v/>
      </c>
      <c r="J186" s="2" t="n"/>
      <c r="L186" s="3" t="n"/>
      <c r="M186" s="3" t="n"/>
      <c r="N186" s="4">
        <f>IF(OR(B186="",L186=""),"",NETWORKDAYS(B186,L186)-1)</f>
        <v/>
      </c>
      <c r="O186">
        <f>IF(OR(A186="",B186=""),"",IF(AND(L186="",OR(K186="Yeni",K186="Hazırlanıyor"),NETWORKDAYS(B186,TODAY())-1&gt;Özet!$J$2),"Gecikti",IF(AND(K186="Kargoda",L186&lt;&gt;"",TODAY()-L186&gt;Özet!$J$3),"Teslimatı kontrol et","")))</f>
        <v/>
      </c>
    </row>
    <row r="187">
      <c r="A187" s="2" t="n"/>
      <c r="B187" s="3" t="n"/>
      <c r="F187" s="4" t="n"/>
      <c r="G187" s="5" t="n"/>
      <c r="H187" s="5">
        <f>IF(OR(F187="",G187=""),"",F187*G187)</f>
        <v/>
      </c>
      <c r="J187" s="2" t="n"/>
      <c r="L187" s="3" t="n"/>
      <c r="M187" s="3" t="n"/>
      <c r="N187" s="4">
        <f>IF(OR(B187="",L187=""),"",NETWORKDAYS(B187,L187)-1)</f>
        <v/>
      </c>
      <c r="O187">
        <f>IF(OR(A187="",B187=""),"",IF(AND(L187="",OR(K187="Yeni",K187="Hazırlanıyor"),NETWORKDAYS(B187,TODAY())-1&gt;Özet!$J$2),"Gecikti",IF(AND(K187="Kargoda",L187&lt;&gt;"",TODAY()-L187&gt;Özet!$J$3),"Teslimatı kontrol et","")))</f>
        <v/>
      </c>
    </row>
    <row r="188">
      <c r="A188" s="2" t="n"/>
      <c r="B188" s="3" t="n"/>
      <c r="F188" s="4" t="n"/>
      <c r="G188" s="5" t="n"/>
      <c r="H188" s="5">
        <f>IF(OR(F188="",G188=""),"",F188*G188)</f>
        <v/>
      </c>
      <c r="J188" s="2" t="n"/>
      <c r="L188" s="3" t="n"/>
      <c r="M188" s="3" t="n"/>
      <c r="N188" s="4">
        <f>IF(OR(B188="",L188=""),"",NETWORKDAYS(B188,L188)-1)</f>
        <v/>
      </c>
      <c r="O188">
        <f>IF(OR(A188="",B188=""),"",IF(AND(L188="",OR(K188="Yeni",K188="Hazırlanıyor"),NETWORKDAYS(B188,TODAY())-1&gt;Özet!$J$2),"Gecikti",IF(AND(K188="Kargoda",L188&lt;&gt;"",TODAY()-L188&gt;Özet!$J$3),"Teslimatı kontrol et","")))</f>
        <v/>
      </c>
    </row>
    <row r="189">
      <c r="A189" s="2" t="n"/>
      <c r="B189" s="3" t="n"/>
      <c r="F189" s="4" t="n"/>
      <c r="G189" s="5" t="n"/>
      <c r="H189" s="5">
        <f>IF(OR(F189="",G189=""),"",F189*G189)</f>
        <v/>
      </c>
      <c r="J189" s="2" t="n"/>
      <c r="L189" s="3" t="n"/>
      <c r="M189" s="3" t="n"/>
      <c r="N189" s="4">
        <f>IF(OR(B189="",L189=""),"",NETWORKDAYS(B189,L189)-1)</f>
        <v/>
      </c>
      <c r="O189">
        <f>IF(OR(A189="",B189=""),"",IF(AND(L189="",OR(K189="Yeni",K189="Hazırlanıyor"),NETWORKDAYS(B189,TODAY())-1&gt;Özet!$J$2),"Gecikti",IF(AND(K189="Kargoda",L189&lt;&gt;"",TODAY()-L189&gt;Özet!$J$3),"Teslimatı kontrol et","")))</f>
        <v/>
      </c>
    </row>
    <row r="190">
      <c r="A190" s="2" t="n"/>
      <c r="B190" s="3" t="n"/>
      <c r="F190" s="4" t="n"/>
      <c r="G190" s="5" t="n"/>
      <c r="H190" s="5">
        <f>IF(OR(F190="",G190=""),"",F190*G190)</f>
        <v/>
      </c>
      <c r="J190" s="2" t="n"/>
      <c r="L190" s="3" t="n"/>
      <c r="M190" s="3" t="n"/>
      <c r="N190" s="4">
        <f>IF(OR(B190="",L190=""),"",NETWORKDAYS(B190,L190)-1)</f>
        <v/>
      </c>
      <c r="O190">
        <f>IF(OR(A190="",B190=""),"",IF(AND(L190="",OR(K190="Yeni",K190="Hazırlanıyor"),NETWORKDAYS(B190,TODAY())-1&gt;Özet!$J$2),"Gecikti",IF(AND(K190="Kargoda",L190&lt;&gt;"",TODAY()-L190&gt;Özet!$J$3),"Teslimatı kontrol et","")))</f>
        <v/>
      </c>
    </row>
    <row r="191">
      <c r="A191" s="2" t="n"/>
      <c r="B191" s="3" t="n"/>
      <c r="F191" s="4" t="n"/>
      <c r="G191" s="5" t="n"/>
      <c r="H191" s="5">
        <f>IF(OR(F191="",G191=""),"",F191*G191)</f>
        <v/>
      </c>
      <c r="J191" s="2" t="n"/>
      <c r="L191" s="3" t="n"/>
      <c r="M191" s="3" t="n"/>
      <c r="N191" s="4">
        <f>IF(OR(B191="",L191=""),"",NETWORKDAYS(B191,L191)-1)</f>
        <v/>
      </c>
      <c r="O191">
        <f>IF(OR(A191="",B191=""),"",IF(AND(L191="",OR(K191="Yeni",K191="Hazırlanıyor"),NETWORKDAYS(B191,TODAY())-1&gt;Özet!$J$2),"Gecikti",IF(AND(K191="Kargoda",L191&lt;&gt;"",TODAY()-L191&gt;Özet!$J$3),"Teslimatı kontrol et","")))</f>
        <v/>
      </c>
    </row>
    <row r="192">
      <c r="A192" s="2" t="n"/>
      <c r="B192" s="3" t="n"/>
      <c r="F192" s="4" t="n"/>
      <c r="G192" s="5" t="n"/>
      <c r="H192" s="5">
        <f>IF(OR(F192="",G192=""),"",F192*G192)</f>
        <v/>
      </c>
      <c r="J192" s="2" t="n"/>
      <c r="L192" s="3" t="n"/>
      <c r="M192" s="3" t="n"/>
      <c r="N192" s="4">
        <f>IF(OR(B192="",L192=""),"",NETWORKDAYS(B192,L192)-1)</f>
        <v/>
      </c>
      <c r="O192">
        <f>IF(OR(A192="",B192=""),"",IF(AND(L192="",OR(K192="Yeni",K192="Hazırlanıyor"),NETWORKDAYS(B192,TODAY())-1&gt;Özet!$J$2),"Gecikti",IF(AND(K192="Kargoda",L192&lt;&gt;"",TODAY()-L192&gt;Özet!$J$3),"Teslimatı kontrol et","")))</f>
        <v/>
      </c>
    </row>
    <row r="193">
      <c r="A193" s="2" t="n"/>
      <c r="B193" s="3" t="n"/>
      <c r="F193" s="4" t="n"/>
      <c r="G193" s="5" t="n"/>
      <c r="H193" s="5">
        <f>IF(OR(F193="",G193=""),"",F193*G193)</f>
        <v/>
      </c>
      <c r="J193" s="2" t="n"/>
      <c r="L193" s="3" t="n"/>
      <c r="M193" s="3" t="n"/>
      <c r="N193" s="4">
        <f>IF(OR(B193="",L193=""),"",NETWORKDAYS(B193,L193)-1)</f>
        <v/>
      </c>
      <c r="O193">
        <f>IF(OR(A193="",B193=""),"",IF(AND(L193="",OR(K193="Yeni",K193="Hazırlanıyor"),NETWORKDAYS(B193,TODAY())-1&gt;Özet!$J$2),"Gecikti",IF(AND(K193="Kargoda",L193&lt;&gt;"",TODAY()-L193&gt;Özet!$J$3),"Teslimatı kontrol et","")))</f>
        <v/>
      </c>
    </row>
    <row r="194">
      <c r="A194" s="2" t="n"/>
      <c r="B194" s="3" t="n"/>
      <c r="F194" s="4" t="n"/>
      <c r="G194" s="5" t="n"/>
      <c r="H194" s="5">
        <f>IF(OR(F194="",G194=""),"",F194*G194)</f>
        <v/>
      </c>
      <c r="J194" s="2" t="n"/>
      <c r="L194" s="3" t="n"/>
      <c r="M194" s="3" t="n"/>
      <c r="N194" s="4">
        <f>IF(OR(B194="",L194=""),"",NETWORKDAYS(B194,L194)-1)</f>
        <v/>
      </c>
      <c r="O194">
        <f>IF(OR(A194="",B194=""),"",IF(AND(L194="",OR(K194="Yeni",K194="Hazırlanıyor"),NETWORKDAYS(B194,TODAY())-1&gt;Özet!$J$2),"Gecikti",IF(AND(K194="Kargoda",L194&lt;&gt;"",TODAY()-L194&gt;Özet!$J$3),"Teslimatı kontrol et","")))</f>
        <v/>
      </c>
    </row>
    <row r="195">
      <c r="A195" s="2" t="n"/>
      <c r="B195" s="3" t="n"/>
      <c r="F195" s="4" t="n"/>
      <c r="G195" s="5" t="n"/>
      <c r="H195" s="5">
        <f>IF(OR(F195="",G195=""),"",F195*G195)</f>
        <v/>
      </c>
      <c r="J195" s="2" t="n"/>
      <c r="L195" s="3" t="n"/>
      <c r="M195" s="3" t="n"/>
      <c r="N195" s="4">
        <f>IF(OR(B195="",L195=""),"",NETWORKDAYS(B195,L195)-1)</f>
        <v/>
      </c>
      <c r="O195">
        <f>IF(OR(A195="",B195=""),"",IF(AND(L195="",OR(K195="Yeni",K195="Hazırlanıyor"),NETWORKDAYS(B195,TODAY())-1&gt;Özet!$J$2),"Gecikti",IF(AND(K195="Kargoda",L195&lt;&gt;"",TODAY()-L195&gt;Özet!$J$3),"Teslimatı kontrol et","")))</f>
        <v/>
      </c>
    </row>
    <row r="196">
      <c r="A196" s="2" t="n"/>
      <c r="B196" s="3" t="n"/>
      <c r="F196" s="4" t="n"/>
      <c r="G196" s="5" t="n"/>
      <c r="H196" s="5">
        <f>IF(OR(F196="",G196=""),"",F196*G196)</f>
        <v/>
      </c>
      <c r="J196" s="2" t="n"/>
      <c r="L196" s="3" t="n"/>
      <c r="M196" s="3" t="n"/>
      <c r="N196" s="4">
        <f>IF(OR(B196="",L196=""),"",NETWORKDAYS(B196,L196)-1)</f>
        <v/>
      </c>
      <c r="O196">
        <f>IF(OR(A196="",B196=""),"",IF(AND(L196="",OR(K196="Yeni",K196="Hazırlanıyor"),NETWORKDAYS(B196,TODAY())-1&gt;Özet!$J$2),"Gecikti",IF(AND(K196="Kargoda",L196&lt;&gt;"",TODAY()-L196&gt;Özet!$J$3),"Teslimatı kontrol et","")))</f>
        <v/>
      </c>
    </row>
    <row r="197">
      <c r="A197" s="2" t="n"/>
      <c r="B197" s="3" t="n"/>
      <c r="F197" s="4" t="n"/>
      <c r="G197" s="5" t="n"/>
      <c r="H197" s="5">
        <f>IF(OR(F197="",G197=""),"",F197*G197)</f>
        <v/>
      </c>
      <c r="J197" s="2" t="n"/>
      <c r="L197" s="3" t="n"/>
      <c r="M197" s="3" t="n"/>
      <c r="N197" s="4">
        <f>IF(OR(B197="",L197=""),"",NETWORKDAYS(B197,L197)-1)</f>
        <v/>
      </c>
      <c r="O197">
        <f>IF(OR(A197="",B197=""),"",IF(AND(L197="",OR(K197="Yeni",K197="Hazırlanıyor"),NETWORKDAYS(B197,TODAY())-1&gt;Özet!$J$2),"Gecikti",IF(AND(K197="Kargoda",L197&lt;&gt;"",TODAY()-L197&gt;Özet!$J$3),"Teslimatı kontrol et","")))</f>
        <v/>
      </c>
    </row>
    <row r="198">
      <c r="A198" s="2" t="n"/>
      <c r="B198" s="3" t="n"/>
      <c r="F198" s="4" t="n"/>
      <c r="G198" s="5" t="n"/>
      <c r="H198" s="5">
        <f>IF(OR(F198="",G198=""),"",F198*G198)</f>
        <v/>
      </c>
      <c r="J198" s="2" t="n"/>
      <c r="L198" s="3" t="n"/>
      <c r="M198" s="3" t="n"/>
      <c r="N198" s="4">
        <f>IF(OR(B198="",L198=""),"",NETWORKDAYS(B198,L198)-1)</f>
        <v/>
      </c>
      <c r="O198">
        <f>IF(OR(A198="",B198=""),"",IF(AND(L198="",OR(K198="Yeni",K198="Hazırlanıyor"),NETWORKDAYS(B198,TODAY())-1&gt;Özet!$J$2),"Gecikti",IF(AND(K198="Kargoda",L198&lt;&gt;"",TODAY()-L198&gt;Özet!$J$3),"Teslimatı kontrol et","")))</f>
        <v/>
      </c>
    </row>
    <row r="199">
      <c r="A199" s="2" t="n"/>
      <c r="B199" s="3" t="n"/>
      <c r="F199" s="4" t="n"/>
      <c r="G199" s="5" t="n"/>
      <c r="H199" s="5">
        <f>IF(OR(F199="",G199=""),"",F199*G199)</f>
        <v/>
      </c>
      <c r="J199" s="2" t="n"/>
      <c r="L199" s="3" t="n"/>
      <c r="M199" s="3" t="n"/>
      <c r="N199" s="4">
        <f>IF(OR(B199="",L199=""),"",NETWORKDAYS(B199,L199)-1)</f>
        <v/>
      </c>
      <c r="O199">
        <f>IF(OR(A199="",B199=""),"",IF(AND(L199="",OR(K199="Yeni",K199="Hazırlanıyor"),NETWORKDAYS(B199,TODAY())-1&gt;Özet!$J$2),"Gecikti",IF(AND(K199="Kargoda",L199&lt;&gt;"",TODAY()-L199&gt;Özet!$J$3),"Teslimatı kontrol et","")))</f>
        <v/>
      </c>
    </row>
    <row r="200">
      <c r="A200" s="2" t="n"/>
      <c r="B200" s="3" t="n"/>
      <c r="F200" s="4" t="n"/>
      <c r="G200" s="5" t="n"/>
      <c r="H200" s="5">
        <f>IF(OR(F200="",G200=""),"",F200*G200)</f>
        <v/>
      </c>
      <c r="J200" s="2" t="n"/>
      <c r="L200" s="3" t="n"/>
      <c r="M200" s="3" t="n"/>
      <c r="N200" s="4">
        <f>IF(OR(B200="",L200=""),"",NETWORKDAYS(B200,L200)-1)</f>
        <v/>
      </c>
      <c r="O200">
        <f>IF(OR(A200="",B200=""),"",IF(AND(L200="",OR(K200="Yeni",K200="Hazırlanıyor"),NETWORKDAYS(B200,TODAY())-1&gt;Özet!$J$2),"Gecikti",IF(AND(K200="Kargoda",L200&lt;&gt;"",TODAY()-L200&gt;Özet!$J$3),"Teslimatı kontrol et","")))</f>
        <v/>
      </c>
    </row>
    <row r="201">
      <c r="A201" s="2" t="n"/>
      <c r="B201" s="3" t="n"/>
      <c r="F201" s="4" t="n"/>
      <c r="G201" s="5" t="n"/>
      <c r="H201" s="5">
        <f>IF(OR(F201="",G201=""),"",F201*G201)</f>
        <v/>
      </c>
      <c r="J201" s="2" t="n"/>
      <c r="L201" s="3" t="n"/>
      <c r="M201" s="3" t="n"/>
      <c r="N201" s="4">
        <f>IF(OR(B201="",L201=""),"",NETWORKDAYS(B201,L201)-1)</f>
        <v/>
      </c>
      <c r="O201">
        <f>IF(OR(A201="",B201=""),"",IF(AND(L201="",OR(K201="Yeni",K201="Hazırlanıyor"),NETWORKDAYS(B201,TODAY())-1&gt;Özet!$J$2),"Gecikti",IF(AND(K201="Kargoda",L201&lt;&gt;"",TODAY()-L201&gt;Özet!$J$3),"Teslimatı kontrol et","")))</f>
        <v/>
      </c>
    </row>
    <row r="202">
      <c r="A202" s="2" t="n"/>
      <c r="B202" s="3" t="n"/>
      <c r="F202" s="4" t="n"/>
      <c r="G202" s="5" t="n"/>
      <c r="H202" s="5">
        <f>IF(OR(F202="",G202=""),"",F202*G202)</f>
        <v/>
      </c>
      <c r="J202" s="2" t="n"/>
      <c r="L202" s="3" t="n"/>
      <c r="M202" s="3" t="n"/>
      <c r="N202" s="4">
        <f>IF(OR(B202="",L202=""),"",NETWORKDAYS(B202,L202)-1)</f>
        <v/>
      </c>
      <c r="O202">
        <f>IF(OR(A202="",B202=""),"",IF(AND(L202="",OR(K202="Yeni",K202="Hazırlanıyor"),NETWORKDAYS(B202,TODAY())-1&gt;Özet!$J$2),"Gecikti",IF(AND(K202="Kargoda",L202&lt;&gt;"",TODAY()-L202&gt;Özet!$J$3),"Teslimatı kontrol et","")))</f>
        <v/>
      </c>
    </row>
    <row r="203">
      <c r="A203" s="2" t="n"/>
      <c r="B203" s="3" t="n"/>
      <c r="F203" s="4" t="n"/>
      <c r="G203" s="5" t="n"/>
      <c r="H203" s="5">
        <f>IF(OR(F203="",G203=""),"",F203*G203)</f>
        <v/>
      </c>
      <c r="J203" s="2" t="n"/>
      <c r="L203" s="3" t="n"/>
      <c r="M203" s="3" t="n"/>
      <c r="N203" s="4">
        <f>IF(OR(B203="",L203=""),"",NETWORKDAYS(B203,L203)-1)</f>
        <v/>
      </c>
      <c r="O203">
        <f>IF(OR(A203="",B203=""),"",IF(AND(L203="",OR(K203="Yeni",K203="Hazırlanıyor"),NETWORKDAYS(B203,TODAY())-1&gt;Özet!$J$2),"Gecikti",IF(AND(K203="Kargoda",L203&lt;&gt;"",TODAY()-L203&gt;Özet!$J$3),"Teslimatı kontrol et","")))</f>
        <v/>
      </c>
    </row>
    <row r="204">
      <c r="A204" s="2" t="n"/>
      <c r="B204" s="3" t="n"/>
      <c r="F204" s="4" t="n"/>
      <c r="G204" s="5" t="n"/>
      <c r="H204" s="5">
        <f>IF(OR(F204="",G204=""),"",F204*G204)</f>
        <v/>
      </c>
      <c r="J204" s="2" t="n"/>
      <c r="L204" s="3" t="n"/>
      <c r="M204" s="3" t="n"/>
      <c r="N204" s="4">
        <f>IF(OR(B204="",L204=""),"",NETWORKDAYS(B204,L204)-1)</f>
        <v/>
      </c>
      <c r="O204">
        <f>IF(OR(A204="",B204=""),"",IF(AND(L204="",OR(K204="Yeni",K204="Hazırlanıyor"),NETWORKDAYS(B204,TODAY())-1&gt;Özet!$J$2),"Gecikti",IF(AND(K204="Kargoda",L204&lt;&gt;"",TODAY()-L204&gt;Özet!$J$3),"Teslimatı kontrol et","")))</f>
        <v/>
      </c>
    </row>
    <row r="205">
      <c r="A205" s="2" t="n"/>
      <c r="B205" s="3" t="n"/>
      <c r="F205" s="4" t="n"/>
      <c r="G205" s="5" t="n"/>
      <c r="H205" s="5">
        <f>IF(OR(F205="",G205=""),"",F205*G205)</f>
        <v/>
      </c>
      <c r="J205" s="2" t="n"/>
      <c r="L205" s="3" t="n"/>
      <c r="M205" s="3" t="n"/>
      <c r="N205" s="4">
        <f>IF(OR(B205="",L205=""),"",NETWORKDAYS(B205,L205)-1)</f>
        <v/>
      </c>
      <c r="O205">
        <f>IF(OR(A205="",B205=""),"",IF(AND(L205="",OR(K205="Yeni",K205="Hazırlanıyor"),NETWORKDAYS(B205,TODAY())-1&gt;Özet!$J$2),"Gecikti",IF(AND(K205="Kargoda",L205&lt;&gt;"",TODAY()-L205&gt;Özet!$J$3),"Teslimatı kontrol et","")))</f>
        <v/>
      </c>
    </row>
    <row r="206">
      <c r="A206" s="2" t="n"/>
      <c r="B206" s="3" t="n"/>
      <c r="F206" s="4" t="n"/>
      <c r="G206" s="5" t="n"/>
      <c r="H206" s="5">
        <f>IF(OR(F206="",G206=""),"",F206*G206)</f>
        <v/>
      </c>
      <c r="J206" s="2" t="n"/>
      <c r="L206" s="3" t="n"/>
      <c r="M206" s="3" t="n"/>
      <c r="N206" s="4">
        <f>IF(OR(B206="",L206=""),"",NETWORKDAYS(B206,L206)-1)</f>
        <v/>
      </c>
      <c r="O206">
        <f>IF(OR(A206="",B206=""),"",IF(AND(L206="",OR(K206="Yeni",K206="Hazırlanıyor"),NETWORKDAYS(B206,TODAY())-1&gt;Özet!$J$2),"Gecikti",IF(AND(K206="Kargoda",L206&lt;&gt;"",TODAY()-L206&gt;Özet!$J$3),"Teslimatı kontrol et","")))</f>
        <v/>
      </c>
    </row>
    <row r="207">
      <c r="A207" s="2" t="n"/>
      <c r="B207" s="3" t="n"/>
      <c r="F207" s="4" t="n"/>
      <c r="G207" s="5" t="n"/>
      <c r="H207" s="5">
        <f>IF(OR(F207="",G207=""),"",F207*G207)</f>
        <v/>
      </c>
      <c r="J207" s="2" t="n"/>
      <c r="L207" s="3" t="n"/>
      <c r="M207" s="3" t="n"/>
      <c r="N207" s="4">
        <f>IF(OR(B207="",L207=""),"",NETWORKDAYS(B207,L207)-1)</f>
        <v/>
      </c>
      <c r="O207">
        <f>IF(OR(A207="",B207=""),"",IF(AND(L207="",OR(K207="Yeni",K207="Hazırlanıyor"),NETWORKDAYS(B207,TODAY())-1&gt;Özet!$J$2),"Gecikti",IF(AND(K207="Kargoda",L207&lt;&gt;"",TODAY()-L207&gt;Özet!$J$3),"Teslimatı kontrol et","")))</f>
        <v/>
      </c>
    </row>
    <row r="208">
      <c r="A208" s="2" t="n"/>
      <c r="B208" s="3" t="n"/>
      <c r="F208" s="4" t="n"/>
      <c r="G208" s="5" t="n"/>
      <c r="H208" s="5">
        <f>IF(OR(F208="",G208=""),"",F208*G208)</f>
        <v/>
      </c>
      <c r="J208" s="2" t="n"/>
      <c r="L208" s="3" t="n"/>
      <c r="M208" s="3" t="n"/>
      <c r="N208" s="4">
        <f>IF(OR(B208="",L208=""),"",NETWORKDAYS(B208,L208)-1)</f>
        <v/>
      </c>
      <c r="O208">
        <f>IF(OR(A208="",B208=""),"",IF(AND(L208="",OR(K208="Yeni",K208="Hazırlanıyor"),NETWORKDAYS(B208,TODAY())-1&gt;Özet!$J$2),"Gecikti",IF(AND(K208="Kargoda",L208&lt;&gt;"",TODAY()-L208&gt;Özet!$J$3),"Teslimatı kontrol et","")))</f>
        <v/>
      </c>
    </row>
    <row r="209">
      <c r="A209" s="2" t="n"/>
      <c r="B209" s="3" t="n"/>
      <c r="F209" s="4" t="n"/>
      <c r="G209" s="5" t="n"/>
      <c r="H209" s="5">
        <f>IF(OR(F209="",G209=""),"",F209*G209)</f>
        <v/>
      </c>
      <c r="J209" s="2" t="n"/>
      <c r="L209" s="3" t="n"/>
      <c r="M209" s="3" t="n"/>
      <c r="N209" s="4">
        <f>IF(OR(B209="",L209=""),"",NETWORKDAYS(B209,L209)-1)</f>
        <v/>
      </c>
      <c r="O209">
        <f>IF(OR(A209="",B209=""),"",IF(AND(L209="",OR(K209="Yeni",K209="Hazırlanıyor"),NETWORKDAYS(B209,TODAY())-1&gt;Özet!$J$2),"Gecikti",IF(AND(K209="Kargoda",L209&lt;&gt;"",TODAY()-L209&gt;Özet!$J$3),"Teslimatı kontrol et","")))</f>
        <v/>
      </c>
    </row>
    <row r="210">
      <c r="A210" s="2" t="n"/>
      <c r="B210" s="3" t="n"/>
      <c r="F210" s="4" t="n"/>
      <c r="G210" s="5" t="n"/>
      <c r="H210" s="5">
        <f>IF(OR(F210="",G210=""),"",F210*G210)</f>
        <v/>
      </c>
      <c r="J210" s="2" t="n"/>
      <c r="L210" s="3" t="n"/>
      <c r="M210" s="3" t="n"/>
      <c r="N210" s="4">
        <f>IF(OR(B210="",L210=""),"",NETWORKDAYS(B210,L210)-1)</f>
        <v/>
      </c>
      <c r="O210">
        <f>IF(OR(A210="",B210=""),"",IF(AND(L210="",OR(K210="Yeni",K210="Hazırlanıyor"),NETWORKDAYS(B210,TODAY())-1&gt;Özet!$J$2),"Gecikti",IF(AND(K210="Kargoda",L210&lt;&gt;"",TODAY()-L210&gt;Özet!$J$3),"Teslimatı kontrol et","")))</f>
        <v/>
      </c>
    </row>
    <row r="211">
      <c r="A211" s="2" t="n"/>
      <c r="B211" s="3" t="n"/>
      <c r="F211" s="4" t="n"/>
      <c r="G211" s="5" t="n"/>
      <c r="H211" s="5">
        <f>IF(OR(F211="",G211=""),"",F211*G211)</f>
        <v/>
      </c>
      <c r="J211" s="2" t="n"/>
      <c r="L211" s="3" t="n"/>
      <c r="M211" s="3" t="n"/>
      <c r="N211" s="4">
        <f>IF(OR(B211="",L211=""),"",NETWORKDAYS(B211,L211)-1)</f>
        <v/>
      </c>
      <c r="O211">
        <f>IF(OR(A211="",B211=""),"",IF(AND(L211="",OR(K211="Yeni",K211="Hazırlanıyor"),NETWORKDAYS(B211,TODAY())-1&gt;Özet!$J$2),"Gecikti",IF(AND(K211="Kargoda",L211&lt;&gt;"",TODAY()-L211&gt;Özet!$J$3),"Teslimatı kontrol et","")))</f>
        <v/>
      </c>
    </row>
    <row r="212">
      <c r="A212" s="2" t="n"/>
      <c r="B212" s="3" t="n"/>
      <c r="F212" s="4" t="n"/>
      <c r="G212" s="5" t="n"/>
      <c r="H212" s="5">
        <f>IF(OR(F212="",G212=""),"",F212*G212)</f>
        <v/>
      </c>
      <c r="J212" s="2" t="n"/>
      <c r="L212" s="3" t="n"/>
      <c r="M212" s="3" t="n"/>
      <c r="N212" s="4">
        <f>IF(OR(B212="",L212=""),"",NETWORKDAYS(B212,L212)-1)</f>
        <v/>
      </c>
      <c r="O212">
        <f>IF(OR(A212="",B212=""),"",IF(AND(L212="",OR(K212="Yeni",K212="Hazırlanıyor"),NETWORKDAYS(B212,TODAY())-1&gt;Özet!$J$2),"Gecikti",IF(AND(K212="Kargoda",L212&lt;&gt;"",TODAY()-L212&gt;Özet!$J$3),"Teslimatı kontrol et","")))</f>
        <v/>
      </c>
    </row>
    <row r="213">
      <c r="A213" s="2" t="n"/>
      <c r="B213" s="3" t="n"/>
      <c r="F213" s="4" t="n"/>
      <c r="G213" s="5" t="n"/>
      <c r="H213" s="5">
        <f>IF(OR(F213="",G213=""),"",F213*G213)</f>
        <v/>
      </c>
      <c r="J213" s="2" t="n"/>
      <c r="L213" s="3" t="n"/>
      <c r="M213" s="3" t="n"/>
      <c r="N213" s="4">
        <f>IF(OR(B213="",L213=""),"",NETWORKDAYS(B213,L213)-1)</f>
        <v/>
      </c>
      <c r="O213">
        <f>IF(OR(A213="",B213=""),"",IF(AND(L213="",OR(K213="Yeni",K213="Hazırlanıyor"),NETWORKDAYS(B213,TODAY())-1&gt;Özet!$J$2),"Gecikti",IF(AND(K213="Kargoda",L213&lt;&gt;"",TODAY()-L213&gt;Özet!$J$3),"Teslimatı kontrol et","")))</f>
        <v/>
      </c>
    </row>
    <row r="214">
      <c r="A214" s="2" t="n"/>
      <c r="B214" s="3" t="n"/>
      <c r="F214" s="4" t="n"/>
      <c r="G214" s="5" t="n"/>
      <c r="H214" s="5">
        <f>IF(OR(F214="",G214=""),"",F214*G214)</f>
        <v/>
      </c>
      <c r="J214" s="2" t="n"/>
      <c r="L214" s="3" t="n"/>
      <c r="M214" s="3" t="n"/>
      <c r="N214" s="4">
        <f>IF(OR(B214="",L214=""),"",NETWORKDAYS(B214,L214)-1)</f>
        <v/>
      </c>
      <c r="O214">
        <f>IF(OR(A214="",B214=""),"",IF(AND(L214="",OR(K214="Yeni",K214="Hazırlanıyor"),NETWORKDAYS(B214,TODAY())-1&gt;Özet!$J$2),"Gecikti",IF(AND(K214="Kargoda",L214&lt;&gt;"",TODAY()-L214&gt;Özet!$J$3),"Teslimatı kontrol et","")))</f>
        <v/>
      </c>
    </row>
    <row r="215">
      <c r="A215" s="2" t="n"/>
      <c r="B215" s="3" t="n"/>
      <c r="F215" s="4" t="n"/>
      <c r="G215" s="5" t="n"/>
      <c r="H215" s="5">
        <f>IF(OR(F215="",G215=""),"",F215*G215)</f>
        <v/>
      </c>
      <c r="J215" s="2" t="n"/>
      <c r="L215" s="3" t="n"/>
      <c r="M215" s="3" t="n"/>
      <c r="N215" s="4">
        <f>IF(OR(B215="",L215=""),"",NETWORKDAYS(B215,L215)-1)</f>
        <v/>
      </c>
      <c r="O215">
        <f>IF(OR(A215="",B215=""),"",IF(AND(L215="",OR(K215="Yeni",K215="Hazırlanıyor"),NETWORKDAYS(B215,TODAY())-1&gt;Özet!$J$2),"Gecikti",IF(AND(K215="Kargoda",L215&lt;&gt;"",TODAY()-L215&gt;Özet!$J$3),"Teslimatı kontrol et","")))</f>
        <v/>
      </c>
    </row>
    <row r="216">
      <c r="A216" s="2" t="n"/>
      <c r="B216" s="3" t="n"/>
      <c r="F216" s="4" t="n"/>
      <c r="G216" s="5" t="n"/>
      <c r="H216" s="5">
        <f>IF(OR(F216="",G216=""),"",F216*G216)</f>
        <v/>
      </c>
      <c r="J216" s="2" t="n"/>
      <c r="L216" s="3" t="n"/>
      <c r="M216" s="3" t="n"/>
      <c r="N216" s="4">
        <f>IF(OR(B216="",L216=""),"",NETWORKDAYS(B216,L216)-1)</f>
        <v/>
      </c>
      <c r="O216">
        <f>IF(OR(A216="",B216=""),"",IF(AND(L216="",OR(K216="Yeni",K216="Hazırlanıyor"),NETWORKDAYS(B216,TODAY())-1&gt;Özet!$J$2),"Gecikti",IF(AND(K216="Kargoda",L216&lt;&gt;"",TODAY()-L216&gt;Özet!$J$3),"Teslimatı kontrol et","")))</f>
        <v/>
      </c>
    </row>
    <row r="217">
      <c r="A217" s="2" t="n"/>
      <c r="B217" s="3" t="n"/>
      <c r="F217" s="4" t="n"/>
      <c r="G217" s="5" t="n"/>
      <c r="H217" s="5">
        <f>IF(OR(F217="",G217=""),"",F217*G217)</f>
        <v/>
      </c>
      <c r="J217" s="2" t="n"/>
      <c r="L217" s="3" t="n"/>
      <c r="M217" s="3" t="n"/>
      <c r="N217" s="4">
        <f>IF(OR(B217="",L217=""),"",NETWORKDAYS(B217,L217)-1)</f>
        <v/>
      </c>
      <c r="O217">
        <f>IF(OR(A217="",B217=""),"",IF(AND(L217="",OR(K217="Yeni",K217="Hazırlanıyor"),NETWORKDAYS(B217,TODAY())-1&gt;Özet!$J$2),"Gecikti",IF(AND(K217="Kargoda",L217&lt;&gt;"",TODAY()-L217&gt;Özet!$J$3),"Teslimatı kontrol et","")))</f>
        <v/>
      </c>
    </row>
    <row r="218">
      <c r="A218" s="2" t="n"/>
      <c r="B218" s="3" t="n"/>
      <c r="F218" s="4" t="n"/>
      <c r="G218" s="5" t="n"/>
      <c r="H218" s="5">
        <f>IF(OR(F218="",G218=""),"",F218*G218)</f>
        <v/>
      </c>
      <c r="J218" s="2" t="n"/>
      <c r="L218" s="3" t="n"/>
      <c r="M218" s="3" t="n"/>
      <c r="N218" s="4">
        <f>IF(OR(B218="",L218=""),"",NETWORKDAYS(B218,L218)-1)</f>
        <v/>
      </c>
      <c r="O218">
        <f>IF(OR(A218="",B218=""),"",IF(AND(L218="",OR(K218="Yeni",K218="Hazırlanıyor"),NETWORKDAYS(B218,TODAY())-1&gt;Özet!$J$2),"Gecikti",IF(AND(K218="Kargoda",L218&lt;&gt;"",TODAY()-L218&gt;Özet!$J$3),"Teslimatı kontrol et","")))</f>
        <v/>
      </c>
    </row>
    <row r="219">
      <c r="A219" s="2" t="n"/>
      <c r="B219" s="3" t="n"/>
      <c r="F219" s="4" t="n"/>
      <c r="G219" s="5" t="n"/>
      <c r="H219" s="5">
        <f>IF(OR(F219="",G219=""),"",F219*G219)</f>
        <v/>
      </c>
      <c r="J219" s="2" t="n"/>
      <c r="L219" s="3" t="n"/>
      <c r="M219" s="3" t="n"/>
      <c r="N219" s="4">
        <f>IF(OR(B219="",L219=""),"",NETWORKDAYS(B219,L219)-1)</f>
        <v/>
      </c>
      <c r="O219">
        <f>IF(OR(A219="",B219=""),"",IF(AND(L219="",OR(K219="Yeni",K219="Hazırlanıyor"),NETWORKDAYS(B219,TODAY())-1&gt;Özet!$J$2),"Gecikti",IF(AND(K219="Kargoda",L219&lt;&gt;"",TODAY()-L219&gt;Özet!$J$3),"Teslimatı kontrol et","")))</f>
        <v/>
      </c>
    </row>
    <row r="220">
      <c r="A220" s="2" t="n"/>
      <c r="B220" s="3" t="n"/>
      <c r="F220" s="4" t="n"/>
      <c r="G220" s="5" t="n"/>
      <c r="H220" s="5">
        <f>IF(OR(F220="",G220=""),"",F220*G220)</f>
        <v/>
      </c>
      <c r="J220" s="2" t="n"/>
      <c r="L220" s="3" t="n"/>
      <c r="M220" s="3" t="n"/>
      <c r="N220" s="4">
        <f>IF(OR(B220="",L220=""),"",NETWORKDAYS(B220,L220)-1)</f>
        <v/>
      </c>
      <c r="O220">
        <f>IF(OR(A220="",B220=""),"",IF(AND(L220="",OR(K220="Yeni",K220="Hazırlanıyor"),NETWORKDAYS(B220,TODAY())-1&gt;Özet!$J$2),"Gecikti",IF(AND(K220="Kargoda",L220&lt;&gt;"",TODAY()-L220&gt;Özet!$J$3),"Teslimatı kontrol et","")))</f>
        <v/>
      </c>
    </row>
    <row r="221">
      <c r="A221" s="2" t="n"/>
      <c r="B221" s="3" t="n"/>
      <c r="F221" s="4" t="n"/>
      <c r="G221" s="5" t="n"/>
      <c r="H221" s="5">
        <f>IF(OR(F221="",G221=""),"",F221*G221)</f>
        <v/>
      </c>
      <c r="J221" s="2" t="n"/>
      <c r="L221" s="3" t="n"/>
      <c r="M221" s="3" t="n"/>
      <c r="N221" s="4">
        <f>IF(OR(B221="",L221=""),"",NETWORKDAYS(B221,L221)-1)</f>
        <v/>
      </c>
      <c r="O221">
        <f>IF(OR(A221="",B221=""),"",IF(AND(L221="",OR(K221="Yeni",K221="Hazırlanıyor"),NETWORKDAYS(B221,TODAY())-1&gt;Özet!$J$2),"Gecikti",IF(AND(K221="Kargoda",L221&lt;&gt;"",TODAY()-L221&gt;Özet!$J$3),"Teslimatı kontrol et","")))</f>
        <v/>
      </c>
    </row>
    <row r="222">
      <c r="A222" s="2" t="n"/>
      <c r="B222" s="3" t="n"/>
      <c r="F222" s="4" t="n"/>
      <c r="G222" s="5" t="n"/>
      <c r="H222" s="5">
        <f>IF(OR(F222="",G222=""),"",F222*G222)</f>
        <v/>
      </c>
      <c r="J222" s="2" t="n"/>
      <c r="L222" s="3" t="n"/>
      <c r="M222" s="3" t="n"/>
      <c r="N222" s="4">
        <f>IF(OR(B222="",L222=""),"",NETWORKDAYS(B222,L222)-1)</f>
        <v/>
      </c>
      <c r="O222">
        <f>IF(OR(A222="",B222=""),"",IF(AND(L222="",OR(K222="Yeni",K222="Hazırlanıyor"),NETWORKDAYS(B222,TODAY())-1&gt;Özet!$J$2),"Gecikti",IF(AND(K222="Kargoda",L222&lt;&gt;"",TODAY()-L222&gt;Özet!$J$3),"Teslimatı kontrol et","")))</f>
        <v/>
      </c>
    </row>
    <row r="223">
      <c r="A223" s="2" t="n"/>
      <c r="B223" s="3" t="n"/>
      <c r="F223" s="4" t="n"/>
      <c r="G223" s="5" t="n"/>
      <c r="H223" s="5">
        <f>IF(OR(F223="",G223=""),"",F223*G223)</f>
        <v/>
      </c>
      <c r="J223" s="2" t="n"/>
      <c r="L223" s="3" t="n"/>
      <c r="M223" s="3" t="n"/>
      <c r="N223" s="4">
        <f>IF(OR(B223="",L223=""),"",NETWORKDAYS(B223,L223)-1)</f>
        <v/>
      </c>
      <c r="O223">
        <f>IF(OR(A223="",B223=""),"",IF(AND(L223="",OR(K223="Yeni",K223="Hazırlanıyor"),NETWORKDAYS(B223,TODAY())-1&gt;Özet!$J$2),"Gecikti",IF(AND(K223="Kargoda",L223&lt;&gt;"",TODAY()-L223&gt;Özet!$J$3),"Teslimatı kontrol et","")))</f>
        <v/>
      </c>
    </row>
    <row r="224">
      <c r="A224" s="2" t="n"/>
      <c r="B224" s="3" t="n"/>
      <c r="F224" s="4" t="n"/>
      <c r="G224" s="5" t="n"/>
      <c r="H224" s="5">
        <f>IF(OR(F224="",G224=""),"",F224*G224)</f>
        <v/>
      </c>
      <c r="J224" s="2" t="n"/>
      <c r="L224" s="3" t="n"/>
      <c r="M224" s="3" t="n"/>
      <c r="N224" s="4">
        <f>IF(OR(B224="",L224=""),"",NETWORKDAYS(B224,L224)-1)</f>
        <v/>
      </c>
      <c r="O224">
        <f>IF(OR(A224="",B224=""),"",IF(AND(L224="",OR(K224="Yeni",K224="Hazırlanıyor"),NETWORKDAYS(B224,TODAY())-1&gt;Özet!$J$2),"Gecikti",IF(AND(K224="Kargoda",L224&lt;&gt;"",TODAY()-L224&gt;Özet!$J$3),"Teslimatı kontrol et","")))</f>
        <v/>
      </c>
    </row>
    <row r="225">
      <c r="A225" s="2" t="n"/>
      <c r="B225" s="3" t="n"/>
      <c r="F225" s="4" t="n"/>
      <c r="G225" s="5" t="n"/>
      <c r="H225" s="5">
        <f>IF(OR(F225="",G225=""),"",F225*G225)</f>
        <v/>
      </c>
      <c r="J225" s="2" t="n"/>
      <c r="L225" s="3" t="n"/>
      <c r="M225" s="3" t="n"/>
      <c r="N225" s="4">
        <f>IF(OR(B225="",L225=""),"",NETWORKDAYS(B225,L225)-1)</f>
        <v/>
      </c>
      <c r="O225">
        <f>IF(OR(A225="",B225=""),"",IF(AND(L225="",OR(K225="Yeni",K225="Hazırlanıyor"),NETWORKDAYS(B225,TODAY())-1&gt;Özet!$J$2),"Gecikti",IF(AND(K225="Kargoda",L225&lt;&gt;"",TODAY()-L225&gt;Özet!$J$3),"Teslimatı kontrol et","")))</f>
        <v/>
      </c>
    </row>
    <row r="226">
      <c r="A226" s="2" t="n"/>
      <c r="B226" s="3" t="n"/>
      <c r="F226" s="4" t="n"/>
      <c r="G226" s="5" t="n"/>
      <c r="H226" s="5">
        <f>IF(OR(F226="",G226=""),"",F226*G226)</f>
        <v/>
      </c>
      <c r="J226" s="2" t="n"/>
      <c r="L226" s="3" t="n"/>
      <c r="M226" s="3" t="n"/>
      <c r="N226" s="4">
        <f>IF(OR(B226="",L226=""),"",NETWORKDAYS(B226,L226)-1)</f>
        <v/>
      </c>
      <c r="O226">
        <f>IF(OR(A226="",B226=""),"",IF(AND(L226="",OR(K226="Yeni",K226="Hazırlanıyor"),NETWORKDAYS(B226,TODAY())-1&gt;Özet!$J$2),"Gecikti",IF(AND(K226="Kargoda",L226&lt;&gt;"",TODAY()-L226&gt;Özet!$J$3),"Teslimatı kontrol et","")))</f>
        <v/>
      </c>
    </row>
    <row r="227">
      <c r="A227" s="2" t="n"/>
      <c r="B227" s="3" t="n"/>
      <c r="F227" s="4" t="n"/>
      <c r="G227" s="5" t="n"/>
      <c r="H227" s="5">
        <f>IF(OR(F227="",G227=""),"",F227*G227)</f>
        <v/>
      </c>
      <c r="J227" s="2" t="n"/>
      <c r="L227" s="3" t="n"/>
      <c r="M227" s="3" t="n"/>
      <c r="N227" s="4">
        <f>IF(OR(B227="",L227=""),"",NETWORKDAYS(B227,L227)-1)</f>
        <v/>
      </c>
      <c r="O227">
        <f>IF(OR(A227="",B227=""),"",IF(AND(L227="",OR(K227="Yeni",K227="Hazırlanıyor"),NETWORKDAYS(B227,TODAY())-1&gt;Özet!$J$2),"Gecikti",IF(AND(K227="Kargoda",L227&lt;&gt;"",TODAY()-L227&gt;Özet!$J$3),"Teslimatı kontrol et","")))</f>
        <v/>
      </c>
    </row>
    <row r="228">
      <c r="A228" s="2" t="n"/>
      <c r="B228" s="3" t="n"/>
      <c r="F228" s="4" t="n"/>
      <c r="G228" s="5" t="n"/>
      <c r="H228" s="5">
        <f>IF(OR(F228="",G228=""),"",F228*G228)</f>
        <v/>
      </c>
      <c r="J228" s="2" t="n"/>
      <c r="L228" s="3" t="n"/>
      <c r="M228" s="3" t="n"/>
      <c r="N228" s="4">
        <f>IF(OR(B228="",L228=""),"",NETWORKDAYS(B228,L228)-1)</f>
        <v/>
      </c>
      <c r="O228">
        <f>IF(OR(A228="",B228=""),"",IF(AND(L228="",OR(K228="Yeni",K228="Hazırlanıyor"),NETWORKDAYS(B228,TODAY())-1&gt;Özet!$J$2),"Gecikti",IF(AND(K228="Kargoda",L228&lt;&gt;"",TODAY()-L228&gt;Özet!$J$3),"Teslimatı kontrol et","")))</f>
        <v/>
      </c>
    </row>
    <row r="229">
      <c r="A229" s="2" t="n"/>
      <c r="B229" s="3" t="n"/>
      <c r="F229" s="4" t="n"/>
      <c r="G229" s="5" t="n"/>
      <c r="H229" s="5">
        <f>IF(OR(F229="",G229=""),"",F229*G229)</f>
        <v/>
      </c>
      <c r="J229" s="2" t="n"/>
      <c r="L229" s="3" t="n"/>
      <c r="M229" s="3" t="n"/>
      <c r="N229" s="4">
        <f>IF(OR(B229="",L229=""),"",NETWORKDAYS(B229,L229)-1)</f>
        <v/>
      </c>
      <c r="O229">
        <f>IF(OR(A229="",B229=""),"",IF(AND(L229="",OR(K229="Yeni",K229="Hazırlanıyor"),NETWORKDAYS(B229,TODAY())-1&gt;Özet!$J$2),"Gecikti",IF(AND(K229="Kargoda",L229&lt;&gt;"",TODAY()-L229&gt;Özet!$J$3),"Teslimatı kontrol et","")))</f>
        <v/>
      </c>
    </row>
    <row r="230">
      <c r="A230" s="2" t="n"/>
      <c r="B230" s="3" t="n"/>
      <c r="F230" s="4" t="n"/>
      <c r="G230" s="5" t="n"/>
      <c r="H230" s="5">
        <f>IF(OR(F230="",G230=""),"",F230*G230)</f>
        <v/>
      </c>
      <c r="J230" s="2" t="n"/>
      <c r="L230" s="3" t="n"/>
      <c r="M230" s="3" t="n"/>
      <c r="N230" s="4">
        <f>IF(OR(B230="",L230=""),"",NETWORKDAYS(B230,L230)-1)</f>
        <v/>
      </c>
      <c r="O230">
        <f>IF(OR(A230="",B230=""),"",IF(AND(L230="",OR(K230="Yeni",K230="Hazırlanıyor"),NETWORKDAYS(B230,TODAY())-1&gt;Özet!$J$2),"Gecikti",IF(AND(K230="Kargoda",L230&lt;&gt;"",TODAY()-L230&gt;Özet!$J$3),"Teslimatı kontrol et","")))</f>
        <v/>
      </c>
    </row>
    <row r="231">
      <c r="A231" s="2" t="n"/>
      <c r="B231" s="3" t="n"/>
      <c r="F231" s="4" t="n"/>
      <c r="G231" s="5" t="n"/>
      <c r="H231" s="5">
        <f>IF(OR(F231="",G231=""),"",F231*G231)</f>
        <v/>
      </c>
      <c r="J231" s="2" t="n"/>
      <c r="L231" s="3" t="n"/>
      <c r="M231" s="3" t="n"/>
      <c r="N231" s="4">
        <f>IF(OR(B231="",L231=""),"",NETWORKDAYS(B231,L231)-1)</f>
        <v/>
      </c>
      <c r="O231">
        <f>IF(OR(A231="",B231=""),"",IF(AND(L231="",OR(K231="Yeni",K231="Hazırlanıyor"),NETWORKDAYS(B231,TODAY())-1&gt;Özet!$J$2),"Gecikti",IF(AND(K231="Kargoda",L231&lt;&gt;"",TODAY()-L231&gt;Özet!$J$3),"Teslimatı kontrol et","")))</f>
        <v/>
      </c>
    </row>
    <row r="232">
      <c r="A232" s="2" t="n"/>
      <c r="B232" s="3" t="n"/>
      <c r="F232" s="4" t="n"/>
      <c r="G232" s="5" t="n"/>
      <c r="H232" s="5">
        <f>IF(OR(F232="",G232=""),"",F232*G232)</f>
        <v/>
      </c>
      <c r="J232" s="2" t="n"/>
      <c r="L232" s="3" t="n"/>
      <c r="M232" s="3" t="n"/>
      <c r="N232" s="4">
        <f>IF(OR(B232="",L232=""),"",NETWORKDAYS(B232,L232)-1)</f>
        <v/>
      </c>
      <c r="O232">
        <f>IF(OR(A232="",B232=""),"",IF(AND(L232="",OR(K232="Yeni",K232="Hazırlanıyor"),NETWORKDAYS(B232,TODAY())-1&gt;Özet!$J$2),"Gecikti",IF(AND(K232="Kargoda",L232&lt;&gt;"",TODAY()-L232&gt;Özet!$J$3),"Teslimatı kontrol et","")))</f>
        <v/>
      </c>
    </row>
    <row r="233">
      <c r="A233" s="2" t="n"/>
      <c r="B233" s="3" t="n"/>
      <c r="F233" s="4" t="n"/>
      <c r="G233" s="5" t="n"/>
      <c r="H233" s="5">
        <f>IF(OR(F233="",G233=""),"",F233*G233)</f>
        <v/>
      </c>
      <c r="J233" s="2" t="n"/>
      <c r="L233" s="3" t="n"/>
      <c r="M233" s="3" t="n"/>
      <c r="N233" s="4">
        <f>IF(OR(B233="",L233=""),"",NETWORKDAYS(B233,L233)-1)</f>
        <v/>
      </c>
      <c r="O233">
        <f>IF(OR(A233="",B233=""),"",IF(AND(L233="",OR(K233="Yeni",K233="Hazırlanıyor"),NETWORKDAYS(B233,TODAY())-1&gt;Özet!$J$2),"Gecikti",IF(AND(K233="Kargoda",L233&lt;&gt;"",TODAY()-L233&gt;Özet!$J$3),"Teslimatı kontrol et","")))</f>
        <v/>
      </c>
    </row>
    <row r="234">
      <c r="A234" s="2" t="n"/>
      <c r="B234" s="3" t="n"/>
      <c r="F234" s="4" t="n"/>
      <c r="G234" s="5" t="n"/>
      <c r="H234" s="5">
        <f>IF(OR(F234="",G234=""),"",F234*G234)</f>
        <v/>
      </c>
      <c r="J234" s="2" t="n"/>
      <c r="L234" s="3" t="n"/>
      <c r="M234" s="3" t="n"/>
      <c r="N234" s="4">
        <f>IF(OR(B234="",L234=""),"",NETWORKDAYS(B234,L234)-1)</f>
        <v/>
      </c>
      <c r="O234">
        <f>IF(OR(A234="",B234=""),"",IF(AND(L234="",OR(K234="Yeni",K234="Hazırlanıyor"),NETWORKDAYS(B234,TODAY())-1&gt;Özet!$J$2),"Gecikti",IF(AND(K234="Kargoda",L234&lt;&gt;"",TODAY()-L234&gt;Özet!$J$3),"Teslimatı kontrol et","")))</f>
        <v/>
      </c>
    </row>
    <row r="235">
      <c r="A235" s="2" t="n"/>
      <c r="B235" s="3" t="n"/>
      <c r="F235" s="4" t="n"/>
      <c r="G235" s="5" t="n"/>
      <c r="H235" s="5">
        <f>IF(OR(F235="",G235=""),"",F235*G235)</f>
        <v/>
      </c>
      <c r="J235" s="2" t="n"/>
      <c r="L235" s="3" t="n"/>
      <c r="M235" s="3" t="n"/>
      <c r="N235" s="4">
        <f>IF(OR(B235="",L235=""),"",NETWORKDAYS(B235,L235)-1)</f>
        <v/>
      </c>
      <c r="O235">
        <f>IF(OR(A235="",B235=""),"",IF(AND(L235="",OR(K235="Yeni",K235="Hazırlanıyor"),NETWORKDAYS(B235,TODAY())-1&gt;Özet!$J$2),"Gecikti",IF(AND(K235="Kargoda",L235&lt;&gt;"",TODAY()-L235&gt;Özet!$J$3),"Teslimatı kontrol et","")))</f>
        <v/>
      </c>
    </row>
    <row r="236">
      <c r="A236" s="2" t="n"/>
      <c r="B236" s="3" t="n"/>
      <c r="F236" s="4" t="n"/>
      <c r="G236" s="5" t="n"/>
      <c r="H236" s="5">
        <f>IF(OR(F236="",G236=""),"",F236*G236)</f>
        <v/>
      </c>
      <c r="J236" s="2" t="n"/>
      <c r="L236" s="3" t="n"/>
      <c r="M236" s="3" t="n"/>
      <c r="N236" s="4">
        <f>IF(OR(B236="",L236=""),"",NETWORKDAYS(B236,L236)-1)</f>
        <v/>
      </c>
      <c r="O236">
        <f>IF(OR(A236="",B236=""),"",IF(AND(L236="",OR(K236="Yeni",K236="Hazırlanıyor"),NETWORKDAYS(B236,TODAY())-1&gt;Özet!$J$2),"Gecikti",IF(AND(K236="Kargoda",L236&lt;&gt;"",TODAY()-L236&gt;Özet!$J$3),"Teslimatı kontrol et","")))</f>
        <v/>
      </c>
    </row>
    <row r="237">
      <c r="A237" s="2" t="n"/>
      <c r="B237" s="3" t="n"/>
      <c r="F237" s="4" t="n"/>
      <c r="G237" s="5" t="n"/>
      <c r="H237" s="5">
        <f>IF(OR(F237="",G237=""),"",F237*G237)</f>
        <v/>
      </c>
      <c r="J237" s="2" t="n"/>
      <c r="L237" s="3" t="n"/>
      <c r="M237" s="3" t="n"/>
      <c r="N237" s="4">
        <f>IF(OR(B237="",L237=""),"",NETWORKDAYS(B237,L237)-1)</f>
        <v/>
      </c>
      <c r="O237">
        <f>IF(OR(A237="",B237=""),"",IF(AND(L237="",OR(K237="Yeni",K237="Hazırlanıyor"),NETWORKDAYS(B237,TODAY())-1&gt;Özet!$J$2),"Gecikti",IF(AND(K237="Kargoda",L237&lt;&gt;"",TODAY()-L237&gt;Özet!$J$3),"Teslimatı kontrol et","")))</f>
        <v/>
      </c>
    </row>
    <row r="238">
      <c r="A238" s="2" t="n"/>
      <c r="B238" s="3" t="n"/>
      <c r="F238" s="4" t="n"/>
      <c r="G238" s="5" t="n"/>
      <c r="H238" s="5">
        <f>IF(OR(F238="",G238=""),"",F238*G238)</f>
        <v/>
      </c>
      <c r="J238" s="2" t="n"/>
      <c r="L238" s="3" t="n"/>
      <c r="M238" s="3" t="n"/>
      <c r="N238" s="4">
        <f>IF(OR(B238="",L238=""),"",NETWORKDAYS(B238,L238)-1)</f>
        <v/>
      </c>
      <c r="O238">
        <f>IF(OR(A238="",B238=""),"",IF(AND(L238="",OR(K238="Yeni",K238="Hazırlanıyor"),NETWORKDAYS(B238,TODAY())-1&gt;Özet!$J$2),"Gecikti",IF(AND(K238="Kargoda",L238&lt;&gt;"",TODAY()-L238&gt;Özet!$J$3),"Teslimatı kontrol et","")))</f>
        <v/>
      </c>
    </row>
    <row r="239">
      <c r="A239" s="2" t="n"/>
      <c r="B239" s="3" t="n"/>
      <c r="F239" s="4" t="n"/>
      <c r="G239" s="5" t="n"/>
      <c r="H239" s="5">
        <f>IF(OR(F239="",G239=""),"",F239*G239)</f>
        <v/>
      </c>
      <c r="J239" s="2" t="n"/>
      <c r="L239" s="3" t="n"/>
      <c r="M239" s="3" t="n"/>
      <c r="N239" s="4">
        <f>IF(OR(B239="",L239=""),"",NETWORKDAYS(B239,L239)-1)</f>
        <v/>
      </c>
      <c r="O239">
        <f>IF(OR(A239="",B239=""),"",IF(AND(L239="",OR(K239="Yeni",K239="Hazırlanıyor"),NETWORKDAYS(B239,TODAY())-1&gt;Özet!$J$2),"Gecikti",IF(AND(K239="Kargoda",L239&lt;&gt;"",TODAY()-L239&gt;Özet!$J$3),"Teslimatı kontrol et","")))</f>
        <v/>
      </c>
    </row>
    <row r="240">
      <c r="A240" s="2" t="n"/>
      <c r="B240" s="3" t="n"/>
      <c r="F240" s="4" t="n"/>
      <c r="G240" s="5" t="n"/>
      <c r="H240" s="5">
        <f>IF(OR(F240="",G240=""),"",F240*G240)</f>
        <v/>
      </c>
      <c r="J240" s="2" t="n"/>
      <c r="L240" s="3" t="n"/>
      <c r="M240" s="3" t="n"/>
      <c r="N240" s="4">
        <f>IF(OR(B240="",L240=""),"",NETWORKDAYS(B240,L240)-1)</f>
        <v/>
      </c>
      <c r="O240">
        <f>IF(OR(A240="",B240=""),"",IF(AND(L240="",OR(K240="Yeni",K240="Hazırlanıyor"),NETWORKDAYS(B240,TODAY())-1&gt;Özet!$J$2),"Gecikti",IF(AND(K240="Kargoda",L240&lt;&gt;"",TODAY()-L240&gt;Özet!$J$3),"Teslimatı kontrol et","")))</f>
        <v/>
      </c>
    </row>
    <row r="241">
      <c r="A241" s="2" t="n"/>
      <c r="B241" s="3" t="n"/>
      <c r="F241" s="4" t="n"/>
      <c r="G241" s="5" t="n"/>
      <c r="H241" s="5">
        <f>IF(OR(F241="",G241=""),"",F241*G241)</f>
        <v/>
      </c>
      <c r="J241" s="2" t="n"/>
      <c r="L241" s="3" t="n"/>
      <c r="M241" s="3" t="n"/>
      <c r="N241" s="4">
        <f>IF(OR(B241="",L241=""),"",NETWORKDAYS(B241,L241)-1)</f>
        <v/>
      </c>
      <c r="O241">
        <f>IF(OR(A241="",B241=""),"",IF(AND(L241="",OR(K241="Yeni",K241="Hazırlanıyor"),NETWORKDAYS(B241,TODAY())-1&gt;Özet!$J$2),"Gecikti",IF(AND(K241="Kargoda",L241&lt;&gt;"",TODAY()-L241&gt;Özet!$J$3),"Teslimatı kontrol et","")))</f>
        <v/>
      </c>
    </row>
    <row r="242">
      <c r="A242" s="2" t="n"/>
      <c r="B242" s="3" t="n"/>
      <c r="F242" s="4" t="n"/>
      <c r="G242" s="5" t="n"/>
      <c r="H242" s="5">
        <f>IF(OR(F242="",G242=""),"",F242*G242)</f>
        <v/>
      </c>
      <c r="J242" s="2" t="n"/>
      <c r="L242" s="3" t="n"/>
      <c r="M242" s="3" t="n"/>
      <c r="N242" s="4">
        <f>IF(OR(B242="",L242=""),"",NETWORKDAYS(B242,L242)-1)</f>
        <v/>
      </c>
      <c r="O242">
        <f>IF(OR(A242="",B242=""),"",IF(AND(L242="",OR(K242="Yeni",K242="Hazırlanıyor"),NETWORKDAYS(B242,TODAY())-1&gt;Özet!$J$2),"Gecikti",IF(AND(K242="Kargoda",L242&lt;&gt;"",TODAY()-L242&gt;Özet!$J$3),"Teslimatı kontrol et","")))</f>
        <v/>
      </c>
    </row>
    <row r="243">
      <c r="A243" s="2" t="n"/>
      <c r="B243" s="3" t="n"/>
      <c r="F243" s="4" t="n"/>
      <c r="G243" s="5" t="n"/>
      <c r="H243" s="5">
        <f>IF(OR(F243="",G243=""),"",F243*G243)</f>
        <v/>
      </c>
      <c r="J243" s="2" t="n"/>
      <c r="L243" s="3" t="n"/>
      <c r="M243" s="3" t="n"/>
      <c r="N243" s="4">
        <f>IF(OR(B243="",L243=""),"",NETWORKDAYS(B243,L243)-1)</f>
        <v/>
      </c>
      <c r="O243">
        <f>IF(OR(A243="",B243=""),"",IF(AND(L243="",OR(K243="Yeni",K243="Hazırlanıyor"),NETWORKDAYS(B243,TODAY())-1&gt;Özet!$J$2),"Gecikti",IF(AND(K243="Kargoda",L243&lt;&gt;"",TODAY()-L243&gt;Özet!$J$3),"Teslimatı kontrol et","")))</f>
        <v/>
      </c>
    </row>
    <row r="244">
      <c r="A244" s="2" t="n"/>
      <c r="B244" s="3" t="n"/>
      <c r="F244" s="4" t="n"/>
      <c r="G244" s="5" t="n"/>
      <c r="H244" s="5">
        <f>IF(OR(F244="",G244=""),"",F244*G244)</f>
        <v/>
      </c>
      <c r="J244" s="2" t="n"/>
      <c r="L244" s="3" t="n"/>
      <c r="M244" s="3" t="n"/>
      <c r="N244" s="4">
        <f>IF(OR(B244="",L244=""),"",NETWORKDAYS(B244,L244)-1)</f>
        <v/>
      </c>
      <c r="O244">
        <f>IF(OR(A244="",B244=""),"",IF(AND(L244="",OR(K244="Yeni",K244="Hazırlanıyor"),NETWORKDAYS(B244,TODAY())-1&gt;Özet!$J$2),"Gecikti",IF(AND(K244="Kargoda",L244&lt;&gt;"",TODAY()-L244&gt;Özet!$J$3),"Teslimatı kontrol et","")))</f>
        <v/>
      </c>
    </row>
    <row r="245">
      <c r="A245" s="2" t="n"/>
      <c r="B245" s="3" t="n"/>
      <c r="F245" s="4" t="n"/>
      <c r="G245" s="5" t="n"/>
      <c r="H245" s="5">
        <f>IF(OR(F245="",G245=""),"",F245*G245)</f>
        <v/>
      </c>
      <c r="J245" s="2" t="n"/>
      <c r="L245" s="3" t="n"/>
      <c r="M245" s="3" t="n"/>
      <c r="N245" s="4">
        <f>IF(OR(B245="",L245=""),"",NETWORKDAYS(B245,L245)-1)</f>
        <v/>
      </c>
      <c r="O245">
        <f>IF(OR(A245="",B245=""),"",IF(AND(L245="",OR(K245="Yeni",K245="Hazırlanıyor"),NETWORKDAYS(B245,TODAY())-1&gt;Özet!$J$2),"Gecikti",IF(AND(K245="Kargoda",L245&lt;&gt;"",TODAY()-L245&gt;Özet!$J$3),"Teslimatı kontrol et","")))</f>
        <v/>
      </c>
    </row>
    <row r="246">
      <c r="A246" s="2" t="n"/>
      <c r="B246" s="3" t="n"/>
      <c r="F246" s="4" t="n"/>
      <c r="G246" s="5" t="n"/>
      <c r="H246" s="5">
        <f>IF(OR(F246="",G246=""),"",F246*G246)</f>
        <v/>
      </c>
      <c r="J246" s="2" t="n"/>
      <c r="L246" s="3" t="n"/>
      <c r="M246" s="3" t="n"/>
      <c r="N246" s="4">
        <f>IF(OR(B246="",L246=""),"",NETWORKDAYS(B246,L246)-1)</f>
        <v/>
      </c>
      <c r="O246">
        <f>IF(OR(A246="",B246=""),"",IF(AND(L246="",OR(K246="Yeni",K246="Hazırlanıyor"),NETWORKDAYS(B246,TODAY())-1&gt;Özet!$J$2),"Gecikti",IF(AND(K246="Kargoda",L246&lt;&gt;"",TODAY()-L246&gt;Özet!$J$3),"Teslimatı kontrol et","")))</f>
        <v/>
      </c>
    </row>
    <row r="247">
      <c r="A247" s="2" t="n"/>
      <c r="B247" s="3" t="n"/>
      <c r="F247" s="4" t="n"/>
      <c r="G247" s="5" t="n"/>
      <c r="H247" s="5">
        <f>IF(OR(F247="",G247=""),"",F247*G247)</f>
        <v/>
      </c>
      <c r="J247" s="2" t="n"/>
      <c r="L247" s="3" t="n"/>
      <c r="M247" s="3" t="n"/>
      <c r="N247" s="4">
        <f>IF(OR(B247="",L247=""),"",NETWORKDAYS(B247,L247)-1)</f>
        <v/>
      </c>
      <c r="O247">
        <f>IF(OR(A247="",B247=""),"",IF(AND(L247="",OR(K247="Yeni",K247="Hazırlanıyor"),NETWORKDAYS(B247,TODAY())-1&gt;Özet!$J$2),"Gecikti",IF(AND(K247="Kargoda",L247&lt;&gt;"",TODAY()-L247&gt;Özet!$J$3),"Teslimatı kontrol et","")))</f>
        <v/>
      </c>
    </row>
    <row r="248">
      <c r="A248" s="2" t="n"/>
      <c r="B248" s="3" t="n"/>
      <c r="F248" s="4" t="n"/>
      <c r="G248" s="5" t="n"/>
      <c r="H248" s="5">
        <f>IF(OR(F248="",G248=""),"",F248*G248)</f>
        <v/>
      </c>
      <c r="J248" s="2" t="n"/>
      <c r="L248" s="3" t="n"/>
      <c r="M248" s="3" t="n"/>
      <c r="N248" s="4">
        <f>IF(OR(B248="",L248=""),"",NETWORKDAYS(B248,L248)-1)</f>
        <v/>
      </c>
      <c r="O248">
        <f>IF(OR(A248="",B248=""),"",IF(AND(L248="",OR(K248="Yeni",K248="Hazırlanıyor"),NETWORKDAYS(B248,TODAY())-1&gt;Özet!$J$2),"Gecikti",IF(AND(K248="Kargoda",L248&lt;&gt;"",TODAY()-L248&gt;Özet!$J$3),"Teslimatı kontrol et","")))</f>
        <v/>
      </c>
    </row>
    <row r="249">
      <c r="A249" s="2" t="n"/>
      <c r="B249" s="3" t="n"/>
      <c r="F249" s="4" t="n"/>
      <c r="G249" s="5" t="n"/>
      <c r="H249" s="5">
        <f>IF(OR(F249="",G249=""),"",F249*G249)</f>
        <v/>
      </c>
      <c r="J249" s="2" t="n"/>
      <c r="L249" s="3" t="n"/>
      <c r="M249" s="3" t="n"/>
      <c r="N249" s="4">
        <f>IF(OR(B249="",L249=""),"",NETWORKDAYS(B249,L249)-1)</f>
        <v/>
      </c>
      <c r="O249">
        <f>IF(OR(A249="",B249=""),"",IF(AND(L249="",OR(K249="Yeni",K249="Hazırlanıyor"),NETWORKDAYS(B249,TODAY())-1&gt;Özet!$J$2),"Gecikti",IF(AND(K249="Kargoda",L249&lt;&gt;"",TODAY()-L249&gt;Özet!$J$3),"Teslimatı kontrol et","")))</f>
        <v/>
      </c>
    </row>
    <row r="250">
      <c r="A250" s="2" t="n"/>
      <c r="B250" s="3" t="n"/>
      <c r="F250" s="4" t="n"/>
      <c r="G250" s="5" t="n"/>
      <c r="H250" s="5">
        <f>IF(OR(F250="",G250=""),"",F250*G250)</f>
        <v/>
      </c>
      <c r="J250" s="2" t="n"/>
      <c r="L250" s="3" t="n"/>
      <c r="M250" s="3" t="n"/>
      <c r="N250" s="4">
        <f>IF(OR(B250="",L250=""),"",NETWORKDAYS(B250,L250)-1)</f>
        <v/>
      </c>
      <c r="O250">
        <f>IF(OR(A250="",B250=""),"",IF(AND(L250="",OR(K250="Yeni",K250="Hazırlanıyor"),NETWORKDAYS(B250,TODAY())-1&gt;Özet!$J$2),"Gecikti",IF(AND(K250="Kargoda",L250&lt;&gt;"",TODAY()-L250&gt;Özet!$J$3),"Teslimatı kontrol et","")))</f>
        <v/>
      </c>
    </row>
    <row r="251">
      <c r="A251" s="2" t="n"/>
      <c r="B251" s="3" t="n"/>
      <c r="F251" s="4" t="n"/>
      <c r="G251" s="5" t="n"/>
      <c r="H251" s="5">
        <f>IF(OR(F251="",G251=""),"",F251*G251)</f>
        <v/>
      </c>
      <c r="J251" s="2" t="n"/>
      <c r="L251" s="3" t="n"/>
      <c r="M251" s="3" t="n"/>
      <c r="N251" s="4">
        <f>IF(OR(B251="",L251=""),"",NETWORKDAYS(B251,L251)-1)</f>
        <v/>
      </c>
      <c r="O251">
        <f>IF(OR(A251="",B251=""),"",IF(AND(L251="",OR(K251="Yeni",K251="Hazırlanıyor"),NETWORKDAYS(B251,TODAY())-1&gt;Özet!$J$2),"Gecikti",IF(AND(K251="Kargoda",L251&lt;&gt;"",TODAY()-L251&gt;Özet!$J$3),"Teslimatı kontrol et","")))</f>
        <v/>
      </c>
    </row>
    <row r="252">
      <c r="A252" s="2" t="n"/>
      <c r="B252" s="3" t="n"/>
      <c r="F252" s="4" t="n"/>
      <c r="G252" s="5" t="n"/>
      <c r="H252" s="5">
        <f>IF(OR(F252="",G252=""),"",F252*G252)</f>
        <v/>
      </c>
      <c r="J252" s="2" t="n"/>
      <c r="L252" s="3" t="n"/>
      <c r="M252" s="3" t="n"/>
      <c r="N252" s="4">
        <f>IF(OR(B252="",L252=""),"",NETWORKDAYS(B252,L252)-1)</f>
        <v/>
      </c>
      <c r="O252">
        <f>IF(OR(A252="",B252=""),"",IF(AND(L252="",OR(K252="Yeni",K252="Hazırlanıyor"),NETWORKDAYS(B252,TODAY())-1&gt;Özet!$J$2),"Gecikti",IF(AND(K252="Kargoda",L252&lt;&gt;"",TODAY()-L252&gt;Özet!$J$3),"Teslimatı kontrol et","")))</f>
        <v/>
      </c>
    </row>
    <row r="253">
      <c r="A253" s="2" t="n"/>
      <c r="B253" s="3" t="n"/>
      <c r="F253" s="4" t="n"/>
      <c r="G253" s="5" t="n"/>
      <c r="H253" s="5">
        <f>IF(OR(F253="",G253=""),"",F253*G253)</f>
        <v/>
      </c>
      <c r="J253" s="2" t="n"/>
      <c r="L253" s="3" t="n"/>
      <c r="M253" s="3" t="n"/>
      <c r="N253" s="4">
        <f>IF(OR(B253="",L253=""),"",NETWORKDAYS(B253,L253)-1)</f>
        <v/>
      </c>
      <c r="O253">
        <f>IF(OR(A253="",B253=""),"",IF(AND(L253="",OR(K253="Yeni",K253="Hazırlanıyor"),NETWORKDAYS(B253,TODAY())-1&gt;Özet!$J$2),"Gecikti",IF(AND(K253="Kargoda",L253&lt;&gt;"",TODAY()-L253&gt;Özet!$J$3),"Teslimatı kontrol et","")))</f>
        <v/>
      </c>
    </row>
    <row r="254">
      <c r="A254" s="2" t="n"/>
      <c r="B254" s="3" t="n"/>
      <c r="F254" s="4" t="n"/>
      <c r="G254" s="5" t="n"/>
      <c r="H254" s="5">
        <f>IF(OR(F254="",G254=""),"",F254*G254)</f>
        <v/>
      </c>
      <c r="J254" s="2" t="n"/>
      <c r="L254" s="3" t="n"/>
      <c r="M254" s="3" t="n"/>
      <c r="N254" s="4">
        <f>IF(OR(B254="",L254=""),"",NETWORKDAYS(B254,L254)-1)</f>
        <v/>
      </c>
      <c r="O254">
        <f>IF(OR(A254="",B254=""),"",IF(AND(L254="",OR(K254="Yeni",K254="Hazırlanıyor"),NETWORKDAYS(B254,TODAY())-1&gt;Özet!$J$2),"Gecikti",IF(AND(K254="Kargoda",L254&lt;&gt;"",TODAY()-L254&gt;Özet!$J$3),"Teslimatı kontrol et","")))</f>
        <v/>
      </c>
    </row>
    <row r="255">
      <c r="A255" s="2" t="n"/>
      <c r="B255" s="3" t="n"/>
      <c r="F255" s="4" t="n"/>
      <c r="G255" s="5" t="n"/>
      <c r="H255" s="5">
        <f>IF(OR(F255="",G255=""),"",F255*G255)</f>
        <v/>
      </c>
      <c r="J255" s="2" t="n"/>
      <c r="L255" s="3" t="n"/>
      <c r="M255" s="3" t="n"/>
      <c r="N255" s="4">
        <f>IF(OR(B255="",L255=""),"",NETWORKDAYS(B255,L255)-1)</f>
        <v/>
      </c>
      <c r="O255">
        <f>IF(OR(A255="",B255=""),"",IF(AND(L255="",OR(K255="Yeni",K255="Hazırlanıyor"),NETWORKDAYS(B255,TODAY())-1&gt;Özet!$J$2),"Gecikti",IF(AND(K255="Kargoda",L255&lt;&gt;"",TODAY()-L255&gt;Özet!$J$3),"Teslimatı kontrol et","")))</f>
        <v/>
      </c>
    </row>
    <row r="256">
      <c r="A256" s="2" t="n"/>
      <c r="B256" s="3" t="n"/>
      <c r="F256" s="4" t="n"/>
      <c r="G256" s="5" t="n"/>
      <c r="H256" s="5">
        <f>IF(OR(F256="",G256=""),"",F256*G256)</f>
        <v/>
      </c>
      <c r="J256" s="2" t="n"/>
      <c r="L256" s="3" t="n"/>
      <c r="M256" s="3" t="n"/>
      <c r="N256" s="4">
        <f>IF(OR(B256="",L256=""),"",NETWORKDAYS(B256,L256)-1)</f>
        <v/>
      </c>
      <c r="O256">
        <f>IF(OR(A256="",B256=""),"",IF(AND(L256="",OR(K256="Yeni",K256="Hazırlanıyor"),NETWORKDAYS(B256,TODAY())-1&gt;Özet!$J$2),"Gecikti",IF(AND(K256="Kargoda",L256&lt;&gt;"",TODAY()-L256&gt;Özet!$J$3),"Teslimatı kontrol et","")))</f>
        <v/>
      </c>
    </row>
    <row r="257">
      <c r="A257" s="2" t="n"/>
      <c r="B257" s="3" t="n"/>
      <c r="F257" s="4" t="n"/>
      <c r="G257" s="5" t="n"/>
      <c r="H257" s="5">
        <f>IF(OR(F257="",G257=""),"",F257*G257)</f>
        <v/>
      </c>
      <c r="J257" s="2" t="n"/>
      <c r="L257" s="3" t="n"/>
      <c r="M257" s="3" t="n"/>
      <c r="N257" s="4">
        <f>IF(OR(B257="",L257=""),"",NETWORKDAYS(B257,L257)-1)</f>
        <v/>
      </c>
      <c r="O257">
        <f>IF(OR(A257="",B257=""),"",IF(AND(L257="",OR(K257="Yeni",K257="Hazırlanıyor"),NETWORKDAYS(B257,TODAY())-1&gt;Özet!$J$2),"Gecikti",IF(AND(K257="Kargoda",L257&lt;&gt;"",TODAY()-L257&gt;Özet!$J$3),"Teslimatı kontrol et","")))</f>
        <v/>
      </c>
    </row>
    <row r="258">
      <c r="A258" s="2" t="n"/>
      <c r="B258" s="3" t="n"/>
      <c r="F258" s="4" t="n"/>
      <c r="G258" s="5" t="n"/>
      <c r="H258" s="5">
        <f>IF(OR(F258="",G258=""),"",F258*G258)</f>
        <v/>
      </c>
      <c r="J258" s="2" t="n"/>
      <c r="L258" s="3" t="n"/>
      <c r="M258" s="3" t="n"/>
      <c r="N258" s="4">
        <f>IF(OR(B258="",L258=""),"",NETWORKDAYS(B258,L258)-1)</f>
        <v/>
      </c>
      <c r="O258">
        <f>IF(OR(A258="",B258=""),"",IF(AND(L258="",OR(K258="Yeni",K258="Hazırlanıyor"),NETWORKDAYS(B258,TODAY())-1&gt;Özet!$J$2),"Gecikti",IF(AND(K258="Kargoda",L258&lt;&gt;"",TODAY()-L258&gt;Özet!$J$3),"Teslimatı kontrol et","")))</f>
        <v/>
      </c>
    </row>
    <row r="259">
      <c r="A259" s="2" t="n"/>
      <c r="B259" s="3" t="n"/>
      <c r="F259" s="4" t="n"/>
      <c r="G259" s="5" t="n"/>
      <c r="H259" s="5">
        <f>IF(OR(F259="",G259=""),"",F259*G259)</f>
        <v/>
      </c>
      <c r="J259" s="2" t="n"/>
      <c r="L259" s="3" t="n"/>
      <c r="M259" s="3" t="n"/>
      <c r="N259" s="4">
        <f>IF(OR(B259="",L259=""),"",NETWORKDAYS(B259,L259)-1)</f>
        <v/>
      </c>
      <c r="O259">
        <f>IF(OR(A259="",B259=""),"",IF(AND(L259="",OR(K259="Yeni",K259="Hazırlanıyor"),NETWORKDAYS(B259,TODAY())-1&gt;Özet!$J$2),"Gecikti",IF(AND(K259="Kargoda",L259&lt;&gt;"",TODAY()-L259&gt;Özet!$J$3),"Teslimatı kontrol et","")))</f>
        <v/>
      </c>
    </row>
    <row r="260">
      <c r="A260" s="2" t="n"/>
      <c r="B260" s="3" t="n"/>
      <c r="F260" s="4" t="n"/>
      <c r="G260" s="5" t="n"/>
      <c r="H260" s="5">
        <f>IF(OR(F260="",G260=""),"",F260*G260)</f>
        <v/>
      </c>
      <c r="J260" s="2" t="n"/>
      <c r="L260" s="3" t="n"/>
      <c r="M260" s="3" t="n"/>
      <c r="N260" s="4">
        <f>IF(OR(B260="",L260=""),"",NETWORKDAYS(B260,L260)-1)</f>
        <v/>
      </c>
      <c r="O260">
        <f>IF(OR(A260="",B260=""),"",IF(AND(L260="",OR(K260="Yeni",K260="Hazırlanıyor"),NETWORKDAYS(B260,TODAY())-1&gt;Özet!$J$2),"Gecikti",IF(AND(K260="Kargoda",L260&lt;&gt;"",TODAY()-L260&gt;Özet!$J$3),"Teslimatı kontrol et","")))</f>
        <v/>
      </c>
    </row>
    <row r="261">
      <c r="A261" s="2" t="n"/>
      <c r="B261" s="3" t="n"/>
      <c r="F261" s="4" t="n"/>
      <c r="G261" s="5" t="n"/>
      <c r="H261" s="5">
        <f>IF(OR(F261="",G261=""),"",F261*G261)</f>
        <v/>
      </c>
      <c r="J261" s="2" t="n"/>
      <c r="L261" s="3" t="n"/>
      <c r="M261" s="3" t="n"/>
      <c r="N261" s="4">
        <f>IF(OR(B261="",L261=""),"",NETWORKDAYS(B261,L261)-1)</f>
        <v/>
      </c>
      <c r="O261">
        <f>IF(OR(A261="",B261=""),"",IF(AND(L261="",OR(K261="Yeni",K261="Hazırlanıyor"),NETWORKDAYS(B261,TODAY())-1&gt;Özet!$J$2),"Gecikti",IF(AND(K261="Kargoda",L261&lt;&gt;"",TODAY()-L261&gt;Özet!$J$3),"Teslimatı kontrol et","")))</f>
        <v/>
      </c>
    </row>
    <row r="262">
      <c r="A262" s="2" t="n"/>
      <c r="B262" s="3" t="n"/>
      <c r="F262" s="4" t="n"/>
      <c r="G262" s="5" t="n"/>
      <c r="H262" s="5">
        <f>IF(OR(F262="",G262=""),"",F262*G262)</f>
        <v/>
      </c>
      <c r="J262" s="2" t="n"/>
      <c r="L262" s="3" t="n"/>
      <c r="M262" s="3" t="n"/>
      <c r="N262" s="4">
        <f>IF(OR(B262="",L262=""),"",NETWORKDAYS(B262,L262)-1)</f>
        <v/>
      </c>
      <c r="O262">
        <f>IF(OR(A262="",B262=""),"",IF(AND(L262="",OR(K262="Yeni",K262="Hazırlanıyor"),NETWORKDAYS(B262,TODAY())-1&gt;Özet!$J$2),"Gecikti",IF(AND(K262="Kargoda",L262&lt;&gt;"",TODAY()-L262&gt;Özet!$J$3),"Teslimatı kontrol et","")))</f>
        <v/>
      </c>
    </row>
    <row r="263">
      <c r="A263" s="2" t="n"/>
      <c r="B263" s="3" t="n"/>
      <c r="F263" s="4" t="n"/>
      <c r="G263" s="5" t="n"/>
      <c r="H263" s="5">
        <f>IF(OR(F263="",G263=""),"",F263*G263)</f>
        <v/>
      </c>
      <c r="J263" s="2" t="n"/>
      <c r="L263" s="3" t="n"/>
      <c r="M263" s="3" t="n"/>
      <c r="N263" s="4">
        <f>IF(OR(B263="",L263=""),"",NETWORKDAYS(B263,L263)-1)</f>
        <v/>
      </c>
      <c r="O263">
        <f>IF(OR(A263="",B263=""),"",IF(AND(L263="",OR(K263="Yeni",K263="Hazırlanıyor"),NETWORKDAYS(B263,TODAY())-1&gt;Özet!$J$2),"Gecikti",IF(AND(K263="Kargoda",L263&lt;&gt;"",TODAY()-L263&gt;Özet!$J$3),"Teslimatı kontrol et","")))</f>
        <v/>
      </c>
    </row>
    <row r="264">
      <c r="A264" s="2" t="n"/>
      <c r="B264" s="3" t="n"/>
      <c r="F264" s="4" t="n"/>
      <c r="G264" s="5" t="n"/>
      <c r="H264" s="5">
        <f>IF(OR(F264="",G264=""),"",F264*G264)</f>
        <v/>
      </c>
      <c r="J264" s="2" t="n"/>
      <c r="L264" s="3" t="n"/>
      <c r="M264" s="3" t="n"/>
      <c r="N264" s="4">
        <f>IF(OR(B264="",L264=""),"",NETWORKDAYS(B264,L264)-1)</f>
        <v/>
      </c>
      <c r="O264">
        <f>IF(OR(A264="",B264=""),"",IF(AND(L264="",OR(K264="Yeni",K264="Hazırlanıyor"),NETWORKDAYS(B264,TODAY())-1&gt;Özet!$J$2),"Gecikti",IF(AND(K264="Kargoda",L264&lt;&gt;"",TODAY()-L264&gt;Özet!$J$3),"Teslimatı kontrol et","")))</f>
        <v/>
      </c>
    </row>
    <row r="265">
      <c r="A265" s="2" t="n"/>
      <c r="B265" s="3" t="n"/>
      <c r="F265" s="4" t="n"/>
      <c r="G265" s="5" t="n"/>
      <c r="H265" s="5">
        <f>IF(OR(F265="",G265=""),"",F265*G265)</f>
        <v/>
      </c>
      <c r="J265" s="2" t="n"/>
      <c r="L265" s="3" t="n"/>
      <c r="M265" s="3" t="n"/>
      <c r="N265" s="4">
        <f>IF(OR(B265="",L265=""),"",NETWORKDAYS(B265,L265)-1)</f>
        <v/>
      </c>
      <c r="O265">
        <f>IF(OR(A265="",B265=""),"",IF(AND(L265="",OR(K265="Yeni",K265="Hazırlanıyor"),NETWORKDAYS(B265,TODAY())-1&gt;Özet!$J$2),"Gecikti",IF(AND(K265="Kargoda",L265&lt;&gt;"",TODAY()-L265&gt;Özet!$J$3),"Teslimatı kontrol et","")))</f>
        <v/>
      </c>
    </row>
    <row r="266">
      <c r="A266" s="2" t="n"/>
      <c r="B266" s="3" t="n"/>
      <c r="F266" s="4" t="n"/>
      <c r="G266" s="5" t="n"/>
      <c r="H266" s="5">
        <f>IF(OR(F266="",G266=""),"",F266*G266)</f>
        <v/>
      </c>
      <c r="J266" s="2" t="n"/>
      <c r="L266" s="3" t="n"/>
      <c r="M266" s="3" t="n"/>
      <c r="N266" s="4">
        <f>IF(OR(B266="",L266=""),"",NETWORKDAYS(B266,L266)-1)</f>
        <v/>
      </c>
      <c r="O266">
        <f>IF(OR(A266="",B266=""),"",IF(AND(L266="",OR(K266="Yeni",K266="Hazırlanıyor"),NETWORKDAYS(B266,TODAY())-1&gt;Özet!$J$2),"Gecikti",IF(AND(K266="Kargoda",L266&lt;&gt;"",TODAY()-L266&gt;Özet!$J$3),"Teslimatı kontrol et","")))</f>
        <v/>
      </c>
    </row>
    <row r="267">
      <c r="A267" s="2" t="n"/>
      <c r="B267" s="3" t="n"/>
      <c r="F267" s="4" t="n"/>
      <c r="G267" s="5" t="n"/>
      <c r="H267" s="5">
        <f>IF(OR(F267="",G267=""),"",F267*G267)</f>
        <v/>
      </c>
      <c r="J267" s="2" t="n"/>
      <c r="L267" s="3" t="n"/>
      <c r="M267" s="3" t="n"/>
      <c r="N267" s="4">
        <f>IF(OR(B267="",L267=""),"",NETWORKDAYS(B267,L267)-1)</f>
        <v/>
      </c>
      <c r="O267">
        <f>IF(OR(A267="",B267=""),"",IF(AND(L267="",OR(K267="Yeni",K267="Hazırlanıyor"),NETWORKDAYS(B267,TODAY())-1&gt;Özet!$J$2),"Gecikti",IF(AND(K267="Kargoda",L267&lt;&gt;"",TODAY()-L267&gt;Özet!$J$3),"Teslimatı kontrol et","")))</f>
        <v/>
      </c>
    </row>
    <row r="268">
      <c r="A268" s="2" t="n"/>
      <c r="B268" s="3" t="n"/>
      <c r="F268" s="4" t="n"/>
      <c r="G268" s="5" t="n"/>
      <c r="H268" s="5">
        <f>IF(OR(F268="",G268=""),"",F268*G268)</f>
        <v/>
      </c>
      <c r="J268" s="2" t="n"/>
      <c r="L268" s="3" t="n"/>
      <c r="M268" s="3" t="n"/>
      <c r="N268" s="4">
        <f>IF(OR(B268="",L268=""),"",NETWORKDAYS(B268,L268)-1)</f>
        <v/>
      </c>
      <c r="O268">
        <f>IF(OR(A268="",B268=""),"",IF(AND(L268="",OR(K268="Yeni",K268="Hazırlanıyor"),NETWORKDAYS(B268,TODAY())-1&gt;Özet!$J$2),"Gecikti",IF(AND(K268="Kargoda",L268&lt;&gt;"",TODAY()-L268&gt;Özet!$J$3),"Teslimatı kontrol et","")))</f>
        <v/>
      </c>
    </row>
    <row r="269">
      <c r="A269" s="2" t="n"/>
      <c r="B269" s="3" t="n"/>
      <c r="F269" s="4" t="n"/>
      <c r="G269" s="5" t="n"/>
      <c r="H269" s="5">
        <f>IF(OR(F269="",G269=""),"",F269*G269)</f>
        <v/>
      </c>
      <c r="J269" s="2" t="n"/>
      <c r="L269" s="3" t="n"/>
      <c r="M269" s="3" t="n"/>
      <c r="N269" s="4">
        <f>IF(OR(B269="",L269=""),"",NETWORKDAYS(B269,L269)-1)</f>
        <v/>
      </c>
      <c r="O269">
        <f>IF(OR(A269="",B269=""),"",IF(AND(L269="",OR(K269="Yeni",K269="Hazırlanıyor"),NETWORKDAYS(B269,TODAY())-1&gt;Özet!$J$2),"Gecikti",IF(AND(K269="Kargoda",L269&lt;&gt;"",TODAY()-L269&gt;Özet!$J$3),"Teslimatı kontrol et","")))</f>
        <v/>
      </c>
    </row>
    <row r="270">
      <c r="A270" s="2" t="n"/>
      <c r="B270" s="3" t="n"/>
      <c r="F270" s="4" t="n"/>
      <c r="G270" s="5" t="n"/>
      <c r="H270" s="5">
        <f>IF(OR(F270="",G270=""),"",F270*G270)</f>
        <v/>
      </c>
      <c r="J270" s="2" t="n"/>
      <c r="L270" s="3" t="n"/>
      <c r="M270" s="3" t="n"/>
      <c r="N270" s="4">
        <f>IF(OR(B270="",L270=""),"",NETWORKDAYS(B270,L270)-1)</f>
        <v/>
      </c>
      <c r="O270">
        <f>IF(OR(A270="",B270=""),"",IF(AND(L270="",OR(K270="Yeni",K270="Hazırlanıyor"),NETWORKDAYS(B270,TODAY())-1&gt;Özet!$J$2),"Gecikti",IF(AND(K270="Kargoda",L270&lt;&gt;"",TODAY()-L270&gt;Özet!$J$3),"Teslimatı kontrol et","")))</f>
        <v/>
      </c>
    </row>
    <row r="271">
      <c r="A271" s="2" t="n"/>
      <c r="B271" s="3" t="n"/>
      <c r="F271" s="4" t="n"/>
      <c r="G271" s="5" t="n"/>
      <c r="H271" s="5">
        <f>IF(OR(F271="",G271=""),"",F271*G271)</f>
        <v/>
      </c>
      <c r="J271" s="2" t="n"/>
      <c r="L271" s="3" t="n"/>
      <c r="M271" s="3" t="n"/>
      <c r="N271" s="4">
        <f>IF(OR(B271="",L271=""),"",NETWORKDAYS(B271,L271)-1)</f>
        <v/>
      </c>
      <c r="O271">
        <f>IF(OR(A271="",B271=""),"",IF(AND(L271="",OR(K271="Yeni",K271="Hazırlanıyor"),NETWORKDAYS(B271,TODAY())-1&gt;Özet!$J$2),"Gecikti",IF(AND(K271="Kargoda",L271&lt;&gt;"",TODAY()-L271&gt;Özet!$J$3),"Teslimatı kontrol et","")))</f>
        <v/>
      </c>
    </row>
    <row r="272">
      <c r="A272" s="2" t="n"/>
      <c r="B272" s="3" t="n"/>
      <c r="F272" s="4" t="n"/>
      <c r="G272" s="5" t="n"/>
      <c r="H272" s="5">
        <f>IF(OR(F272="",G272=""),"",F272*G272)</f>
        <v/>
      </c>
      <c r="J272" s="2" t="n"/>
      <c r="L272" s="3" t="n"/>
      <c r="M272" s="3" t="n"/>
      <c r="N272" s="4">
        <f>IF(OR(B272="",L272=""),"",NETWORKDAYS(B272,L272)-1)</f>
        <v/>
      </c>
      <c r="O272">
        <f>IF(OR(A272="",B272=""),"",IF(AND(L272="",OR(K272="Yeni",K272="Hazırlanıyor"),NETWORKDAYS(B272,TODAY())-1&gt;Özet!$J$2),"Gecikti",IF(AND(K272="Kargoda",L272&lt;&gt;"",TODAY()-L272&gt;Özet!$J$3),"Teslimatı kontrol et","")))</f>
        <v/>
      </c>
    </row>
    <row r="273">
      <c r="A273" s="2" t="n"/>
      <c r="B273" s="3" t="n"/>
      <c r="F273" s="4" t="n"/>
      <c r="G273" s="5" t="n"/>
      <c r="H273" s="5">
        <f>IF(OR(F273="",G273=""),"",F273*G273)</f>
        <v/>
      </c>
      <c r="J273" s="2" t="n"/>
      <c r="L273" s="3" t="n"/>
      <c r="M273" s="3" t="n"/>
      <c r="N273" s="4">
        <f>IF(OR(B273="",L273=""),"",NETWORKDAYS(B273,L273)-1)</f>
        <v/>
      </c>
      <c r="O273">
        <f>IF(OR(A273="",B273=""),"",IF(AND(L273="",OR(K273="Yeni",K273="Hazırlanıyor"),NETWORKDAYS(B273,TODAY())-1&gt;Özet!$J$2),"Gecikti",IF(AND(K273="Kargoda",L273&lt;&gt;"",TODAY()-L273&gt;Özet!$J$3),"Teslimatı kontrol et","")))</f>
        <v/>
      </c>
    </row>
    <row r="274">
      <c r="A274" s="2" t="n"/>
      <c r="B274" s="3" t="n"/>
      <c r="F274" s="4" t="n"/>
      <c r="G274" s="5" t="n"/>
      <c r="H274" s="5">
        <f>IF(OR(F274="",G274=""),"",F274*G274)</f>
        <v/>
      </c>
      <c r="J274" s="2" t="n"/>
      <c r="L274" s="3" t="n"/>
      <c r="M274" s="3" t="n"/>
      <c r="N274" s="4">
        <f>IF(OR(B274="",L274=""),"",NETWORKDAYS(B274,L274)-1)</f>
        <v/>
      </c>
      <c r="O274">
        <f>IF(OR(A274="",B274=""),"",IF(AND(L274="",OR(K274="Yeni",K274="Hazırlanıyor"),NETWORKDAYS(B274,TODAY())-1&gt;Özet!$J$2),"Gecikti",IF(AND(K274="Kargoda",L274&lt;&gt;"",TODAY()-L274&gt;Özet!$J$3),"Teslimatı kontrol et","")))</f>
        <v/>
      </c>
    </row>
    <row r="275">
      <c r="A275" s="2" t="n"/>
      <c r="B275" s="3" t="n"/>
      <c r="F275" s="4" t="n"/>
      <c r="G275" s="5" t="n"/>
      <c r="H275" s="5">
        <f>IF(OR(F275="",G275=""),"",F275*G275)</f>
        <v/>
      </c>
      <c r="J275" s="2" t="n"/>
      <c r="L275" s="3" t="n"/>
      <c r="M275" s="3" t="n"/>
      <c r="N275" s="4">
        <f>IF(OR(B275="",L275=""),"",NETWORKDAYS(B275,L275)-1)</f>
        <v/>
      </c>
      <c r="O275">
        <f>IF(OR(A275="",B275=""),"",IF(AND(L275="",OR(K275="Yeni",K275="Hazırlanıyor"),NETWORKDAYS(B275,TODAY())-1&gt;Özet!$J$2),"Gecikti",IF(AND(K275="Kargoda",L275&lt;&gt;"",TODAY()-L275&gt;Özet!$J$3),"Teslimatı kontrol et","")))</f>
        <v/>
      </c>
    </row>
    <row r="276">
      <c r="A276" s="2" t="n"/>
      <c r="B276" s="3" t="n"/>
      <c r="F276" s="4" t="n"/>
      <c r="G276" s="5" t="n"/>
      <c r="H276" s="5">
        <f>IF(OR(F276="",G276=""),"",F276*G276)</f>
        <v/>
      </c>
      <c r="J276" s="2" t="n"/>
      <c r="L276" s="3" t="n"/>
      <c r="M276" s="3" t="n"/>
      <c r="N276" s="4">
        <f>IF(OR(B276="",L276=""),"",NETWORKDAYS(B276,L276)-1)</f>
        <v/>
      </c>
      <c r="O276">
        <f>IF(OR(A276="",B276=""),"",IF(AND(L276="",OR(K276="Yeni",K276="Hazırlanıyor"),NETWORKDAYS(B276,TODAY())-1&gt;Özet!$J$2),"Gecikti",IF(AND(K276="Kargoda",L276&lt;&gt;"",TODAY()-L276&gt;Özet!$J$3),"Teslimatı kontrol et","")))</f>
        <v/>
      </c>
    </row>
    <row r="277">
      <c r="A277" s="2" t="n"/>
      <c r="B277" s="3" t="n"/>
      <c r="F277" s="4" t="n"/>
      <c r="G277" s="5" t="n"/>
      <c r="H277" s="5">
        <f>IF(OR(F277="",G277=""),"",F277*G277)</f>
        <v/>
      </c>
      <c r="J277" s="2" t="n"/>
      <c r="L277" s="3" t="n"/>
      <c r="M277" s="3" t="n"/>
      <c r="N277" s="4">
        <f>IF(OR(B277="",L277=""),"",NETWORKDAYS(B277,L277)-1)</f>
        <v/>
      </c>
      <c r="O277">
        <f>IF(OR(A277="",B277=""),"",IF(AND(L277="",OR(K277="Yeni",K277="Hazırlanıyor"),NETWORKDAYS(B277,TODAY())-1&gt;Özet!$J$2),"Gecikti",IF(AND(K277="Kargoda",L277&lt;&gt;"",TODAY()-L277&gt;Özet!$J$3),"Teslimatı kontrol et","")))</f>
        <v/>
      </c>
    </row>
    <row r="278">
      <c r="A278" s="2" t="n"/>
      <c r="B278" s="3" t="n"/>
      <c r="F278" s="4" t="n"/>
      <c r="G278" s="5" t="n"/>
      <c r="H278" s="5">
        <f>IF(OR(F278="",G278=""),"",F278*G278)</f>
        <v/>
      </c>
      <c r="J278" s="2" t="n"/>
      <c r="L278" s="3" t="n"/>
      <c r="M278" s="3" t="n"/>
      <c r="N278" s="4">
        <f>IF(OR(B278="",L278=""),"",NETWORKDAYS(B278,L278)-1)</f>
        <v/>
      </c>
      <c r="O278">
        <f>IF(OR(A278="",B278=""),"",IF(AND(L278="",OR(K278="Yeni",K278="Hazırlanıyor"),NETWORKDAYS(B278,TODAY())-1&gt;Özet!$J$2),"Gecikti",IF(AND(K278="Kargoda",L278&lt;&gt;"",TODAY()-L278&gt;Özet!$J$3),"Teslimatı kontrol et","")))</f>
        <v/>
      </c>
    </row>
    <row r="279">
      <c r="A279" s="2" t="n"/>
      <c r="B279" s="3" t="n"/>
      <c r="F279" s="4" t="n"/>
      <c r="G279" s="5" t="n"/>
      <c r="H279" s="5">
        <f>IF(OR(F279="",G279=""),"",F279*G279)</f>
        <v/>
      </c>
      <c r="J279" s="2" t="n"/>
      <c r="L279" s="3" t="n"/>
      <c r="M279" s="3" t="n"/>
      <c r="N279" s="4">
        <f>IF(OR(B279="",L279=""),"",NETWORKDAYS(B279,L279)-1)</f>
        <v/>
      </c>
      <c r="O279">
        <f>IF(OR(A279="",B279=""),"",IF(AND(L279="",OR(K279="Yeni",K279="Hazırlanıyor"),NETWORKDAYS(B279,TODAY())-1&gt;Özet!$J$2),"Gecikti",IF(AND(K279="Kargoda",L279&lt;&gt;"",TODAY()-L279&gt;Özet!$J$3),"Teslimatı kontrol et","")))</f>
        <v/>
      </c>
    </row>
    <row r="280">
      <c r="A280" s="2" t="n"/>
      <c r="B280" s="3" t="n"/>
      <c r="F280" s="4" t="n"/>
      <c r="G280" s="5" t="n"/>
      <c r="H280" s="5">
        <f>IF(OR(F280="",G280=""),"",F280*G280)</f>
        <v/>
      </c>
      <c r="J280" s="2" t="n"/>
      <c r="L280" s="3" t="n"/>
      <c r="M280" s="3" t="n"/>
      <c r="N280" s="4">
        <f>IF(OR(B280="",L280=""),"",NETWORKDAYS(B280,L280)-1)</f>
        <v/>
      </c>
      <c r="O280">
        <f>IF(OR(A280="",B280=""),"",IF(AND(L280="",OR(K280="Yeni",K280="Hazırlanıyor"),NETWORKDAYS(B280,TODAY())-1&gt;Özet!$J$2),"Gecikti",IF(AND(K280="Kargoda",L280&lt;&gt;"",TODAY()-L280&gt;Özet!$J$3),"Teslimatı kontrol et","")))</f>
        <v/>
      </c>
    </row>
    <row r="281">
      <c r="A281" s="2" t="n"/>
      <c r="B281" s="3" t="n"/>
      <c r="F281" s="4" t="n"/>
      <c r="G281" s="5" t="n"/>
      <c r="H281" s="5">
        <f>IF(OR(F281="",G281=""),"",F281*G281)</f>
        <v/>
      </c>
      <c r="J281" s="2" t="n"/>
      <c r="L281" s="3" t="n"/>
      <c r="M281" s="3" t="n"/>
      <c r="N281" s="4">
        <f>IF(OR(B281="",L281=""),"",NETWORKDAYS(B281,L281)-1)</f>
        <v/>
      </c>
      <c r="O281">
        <f>IF(OR(A281="",B281=""),"",IF(AND(L281="",OR(K281="Yeni",K281="Hazırlanıyor"),NETWORKDAYS(B281,TODAY())-1&gt;Özet!$J$2),"Gecikti",IF(AND(K281="Kargoda",L281&lt;&gt;"",TODAY()-L281&gt;Özet!$J$3),"Teslimatı kontrol et","")))</f>
        <v/>
      </c>
    </row>
    <row r="282">
      <c r="A282" s="2" t="n"/>
      <c r="B282" s="3" t="n"/>
      <c r="F282" s="4" t="n"/>
      <c r="G282" s="5" t="n"/>
      <c r="H282" s="5">
        <f>IF(OR(F282="",G282=""),"",F282*G282)</f>
        <v/>
      </c>
      <c r="J282" s="2" t="n"/>
      <c r="L282" s="3" t="n"/>
      <c r="M282" s="3" t="n"/>
      <c r="N282" s="4">
        <f>IF(OR(B282="",L282=""),"",NETWORKDAYS(B282,L282)-1)</f>
        <v/>
      </c>
      <c r="O282">
        <f>IF(OR(A282="",B282=""),"",IF(AND(L282="",OR(K282="Yeni",K282="Hazırlanıyor"),NETWORKDAYS(B282,TODAY())-1&gt;Özet!$J$2),"Gecikti",IF(AND(K282="Kargoda",L282&lt;&gt;"",TODAY()-L282&gt;Özet!$J$3),"Teslimatı kontrol et","")))</f>
        <v/>
      </c>
    </row>
    <row r="283">
      <c r="A283" s="2" t="n"/>
      <c r="B283" s="3" t="n"/>
      <c r="F283" s="4" t="n"/>
      <c r="G283" s="5" t="n"/>
      <c r="H283" s="5">
        <f>IF(OR(F283="",G283=""),"",F283*G283)</f>
        <v/>
      </c>
      <c r="J283" s="2" t="n"/>
      <c r="L283" s="3" t="n"/>
      <c r="M283" s="3" t="n"/>
      <c r="N283" s="4">
        <f>IF(OR(B283="",L283=""),"",NETWORKDAYS(B283,L283)-1)</f>
        <v/>
      </c>
      <c r="O283">
        <f>IF(OR(A283="",B283=""),"",IF(AND(L283="",OR(K283="Yeni",K283="Hazırlanıyor"),NETWORKDAYS(B283,TODAY())-1&gt;Özet!$J$2),"Gecikti",IF(AND(K283="Kargoda",L283&lt;&gt;"",TODAY()-L283&gt;Özet!$J$3),"Teslimatı kontrol et","")))</f>
        <v/>
      </c>
    </row>
    <row r="284">
      <c r="A284" s="2" t="n"/>
      <c r="B284" s="3" t="n"/>
      <c r="F284" s="4" t="n"/>
      <c r="G284" s="5" t="n"/>
      <c r="H284" s="5">
        <f>IF(OR(F284="",G284=""),"",F284*G284)</f>
        <v/>
      </c>
      <c r="J284" s="2" t="n"/>
      <c r="L284" s="3" t="n"/>
      <c r="M284" s="3" t="n"/>
      <c r="N284" s="4">
        <f>IF(OR(B284="",L284=""),"",NETWORKDAYS(B284,L284)-1)</f>
        <v/>
      </c>
      <c r="O284">
        <f>IF(OR(A284="",B284=""),"",IF(AND(L284="",OR(K284="Yeni",K284="Hazırlanıyor"),NETWORKDAYS(B284,TODAY())-1&gt;Özet!$J$2),"Gecikti",IF(AND(K284="Kargoda",L284&lt;&gt;"",TODAY()-L284&gt;Özet!$J$3),"Teslimatı kontrol et","")))</f>
        <v/>
      </c>
    </row>
    <row r="285">
      <c r="A285" s="2" t="n"/>
      <c r="B285" s="3" t="n"/>
      <c r="F285" s="4" t="n"/>
      <c r="G285" s="5" t="n"/>
      <c r="H285" s="5">
        <f>IF(OR(F285="",G285=""),"",F285*G285)</f>
        <v/>
      </c>
      <c r="J285" s="2" t="n"/>
      <c r="L285" s="3" t="n"/>
      <c r="M285" s="3" t="n"/>
      <c r="N285" s="4">
        <f>IF(OR(B285="",L285=""),"",NETWORKDAYS(B285,L285)-1)</f>
        <v/>
      </c>
      <c r="O285">
        <f>IF(OR(A285="",B285=""),"",IF(AND(L285="",OR(K285="Yeni",K285="Hazırlanıyor"),NETWORKDAYS(B285,TODAY())-1&gt;Özet!$J$2),"Gecikti",IF(AND(K285="Kargoda",L285&lt;&gt;"",TODAY()-L285&gt;Özet!$J$3),"Teslimatı kontrol et","")))</f>
        <v/>
      </c>
    </row>
    <row r="286">
      <c r="A286" s="2" t="n"/>
      <c r="B286" s="3" t="n"/>
      <c r="F286" s="4" t="n"/>
      <c r="G286" s="5" t="n"/>
      <c r="H286" s="5">
        <f>IF(OR(F286="",G286=""),"",F286*G286)</f>
        <v/>
      </c>
      <c r="J286" s="2" t="n"/>
      <c r="L286" s="3" t="n"/>
      <c r="M286" s="3" t="n"/>
      <c r="N286" s="4">
        <f>IF(OR(B286="",L286=""),"",NETWORKDAYS(B286,L286)-1)</f>
        <v/>
      </c>
      <c r="O286">
        <f>IF(OR(A286="",B286=""),"",IF(AND(L286="",OR(K286="Yeni",K286="Hazırlanıyor"),NETWORKDAYS(B286,TODAY())-1&gt;Özet!$J$2),"Gecikti",IF(AND(K286="Kargoda",L286&lt;&gt;"",TODAY()-L286&gt;Özet!$J$3),"Teslimatı kontrol et","")))</f>
        <v/>
      </c>
    </row>
    <row r="287">
      <c r="A287" s="2" t="n"/>
      <c r="B287" s="3" t="n"/>
      <c r="F287" s="4" t="n"/>
      <c r="G287" s="5" t="n"/>
      <c r="H287" s="5">
        <f>IF(OR(F287="",G287=""),"",F287*G287)</f>
        <v/>
      </c>
      <c r="J287" s="2" t="n"/>
      <c r="L287" s="3" t="n"/>
      <c r="M287" s="3" t="n"/>
      <c r="N287" s="4">
        <f>IF(OR(B287="",L287=""),"",NETWORKDAYS(B287,L287)-1)</f>
        <v/>
      </c>
      <c r="O287">
        <f>IF(OR(A287="",B287=""),"",IF(AND(L287="",OR(K287="Yeni",K287="Hazırlanıyor"),NETWORKDAYS(B287,TODAY())-1&gt;Özet!$J$2),"Gecikti",IF(AND(K287="Kargoda",L287&lt;&gt;"",TODAY()-L287&gt;Özet!$J$3),"Teslimatı kontrol et","")))</f>
        <v/>
      </c>
    </row>
    <row r="288">
      <c r="A288" s="2" t="n"/>
      <c r="B288" s="3" t="n"/>
      <c r="F288" s="4" t="n"/>
      <c r="G288" s="5" t="n"/>
      <c r="H288" s="5">
        <f>IF(OR(F288="",G288=""),"",F288*G288)</f>
        <v/>
      </c>
      <c r="J288" s="2" t="n"/>
      <c r="L288" s="3" t="n"/>
      <c r="M288" s="3" t="n"/>
      <c r="N288" s="4">
        <f>IF(OR(B288="",L288=""),"",NETWORKDAYS(B288,L288)-1)</f>
        <v/>
      </c>
      <c r="O288">
        <f>IF(OR(A288="",B288=""),"",IF(AND(L288="",OR(K288="Yeni",K288="Hazırlanıyor"),NETWORKDAYS(B288,TODAY())-1&gt;Özet!$J$2),"Gecikti",IF(AND(K288="Kargoda",L288&lt;&gt;"",TODAY()-L288&gt;Özet!$J$3),"Teslimatı kontrol et","")))</f>
        <v/>
      </c>
    </row>
    <row r="289">
      <c r="A289" s="2" t="n"/>
      <c r="B289" s="3" t="n"/>
      <c r="F289" s="4" t="n"/>
      <c r="G289" s="5" t="n"/>
      <c r="H289" s="5">
        <f>IF(OR(F289="",G289=""),"",F289*G289)</f>
        <v/>
      </c>
      <c r="J289" s="2" t="n"/>
      <c r="L289" s="3" t="n"/>
      <c r="M289" s="3" t="n"/>
      <c r="N289" s="4">
        <f>IF(OR(B289="",L289=""),"",NETWORKDAYS(B289,L289)-1)</f>
        <v/>
      </c>
      <c r="O289">
        <f>IF(OR(A289="",B289=""),"",IF(AND(L289="",OR(K289="Yeni",K289="Hazırlanıyor"),NETWORKDAYS(B289,TODAY())-1&gt;Özet!$J$2),"Gecikti",IF(AND(K289="Kargoda",L289&lt;&gt;"",TODAY()-L289&gt;Özet!$J$3),"Teslimatı kontrol et","")))</f>
        <v/>
      </c>
    </row>
    <row r="290">
      <c r="A290" s="2" t="n"/>
      <c r="B290" s="3" t="n"/>
      <c r="F290" s="4" t="n"/>
      <c r="G290" s="5" t="n"/>
      <c r="H290" s="5">
        <f>IF(OR(F290="",G290=""),"",F290*G290)</f>
        <v/>
      </c>
      <c r="J290" s="2" t="n"/>
      <c r="L290" s="3" t="n"/>
      <c r="M290" s="3" t="n"/>
      <c r="N290" s="4">
        <f>IF(OR(B290="",L290=""),"",NETWORKDAYS(B290,L290)-1)</f>
        <v/>
      </c>
      <c r="O290">
        <f>IF(OR(A290="",B290=""),"",IF(AND(L290="",OR(K290="Yeni",K290="Hazırlanıyor"),NETWORKDAYS(B290,TODAY())-1&gt;Özet!$J$2),"Gecikti",IF(AND(K290="Kargoda",L290&lt;&gt;"",TODAY()-L290&gt;Özet!$J$3),"Teslimatı kontrol et","")))</f>
        <v/>
      </c>
    </row>
    <row r="291">
      <c r="A291" s="2" t="n"/>
      <c r="B291" s="3" t="n"/>
      <c r="F291" s="4" t="n"/>
      <c r="G291" s="5" t="n"/>
      <c r="H291" s="5">
        <f>IF(OR(F291="",G291=""),"",F291*G291)</f>
        <v/>
      </c>
      <c r="J291" s="2" t="n"/>
      <c r="L291" s="3" t="n"/>
      <c r="M291" s="3" t="n"/>
      <c r="N291" s="4">
        <f>IF(OR(B291="",L291=""),"",NETWORKDAYS(B291,L291)-1)</f>
        <v/>
      </c>
      <c r="O291">
        <f>IF(OR(A291="",B291=""),"",IF(AND(L291="",OR(K291="Yeni",K291="Hazırlanıyor"),NETWORKDAYS(B291,TODAY())-1&gt;Özet!$J$2),"Gecikti",IF(AND(K291="Kargoda",L291&lt;&gt;"",TODAY()-L291&gt;Özet!$J$3),"Teslimatı kontrol et","")))</f>
        <v/>
      </c>
    </row>
    <row r="292">
      <c r="A292" s="2" t="n"/>
      <c r="B292" s="3" t="n"/>
      <c r="F292" s="4" t="n"/>
      <c r="G292" s="5" t="n"/>
      <c r="H292" s="5">
        <f>IF(OR(F292="",G292=""),"",F292*G292)</f>
        <v/>
      </c>
      <c r="J292" s="2" t="n"/>
      <c r="L292" s="3" t="n"/>
      <c r="M292" s="3" t="n"/>
      <c r="N292" s="4">
        <f>IF(OR(B292="",L292=""),"",NETWORKDAYS(B292,L292)-1)</f>
        <v/>
      </c>
      <c r="O292">
        <f>IF(OR(A292="",B292=""),"",IF(AND(L292="",OR(K292="Yeni",K292="Hazırlanıyor"),NETWORKDAYS(B292,TODAY())-1&gt;Özet!$J$2),"Gecikti",IF(AND(K292="Kargoda",L292&lt;&gt;"",TODAY()-L292&gt;Özet!$J$3),"Teslimatı kontrol et","")))</f>
        <v/>
      </c>
    </row>
    <row r="293">
      <c r="A293" s="2" t="n"/>
      <c r="B293" s="3" t="n"/>
      <c r="F293" s="4" t="n"/>
      <c r="G293" s="5" t="n"/>
      <c r="H293" s="5">
        <f>IF(OR(F293="",G293=""),"",F293*G293)</f>
        <v/>
      </c>
      <c r="J293" s="2" t="n"/>
      <c r="L293" s="3" t="n"/>
      <c r="M293" s="3" t="n"/>
      <c r="N293" s="4">
        <f>IF(OR(B293="",L293=""),"",NETWORKDAYS(B293,L293)-1)</f>
        <v/>
      </c>
      <c r="O293">
        <f>IF(OR(A293="",B293=""),"",IF(AND(L293="",OR(K293="Yeni",K293="Hazırlanıyor"),NETWORKDAYS(B293,TODAY())-1&gt;Özet!$J$2),"Gecikti",IF(AND(K293="Kargoda",L293&lt;&gt;"",TODAY()-L293&gt;Özet!$J$3),"Teslimatı kontrol et","")))</f>
        <v/>
      </c>
    </row>
    <row r="294">
      <c r="A294" s="2" t="n"/>
      <c r="B294" s="3" t="n"/>
      <c r="F294" s="4" t="n"/>
      <c r="G294" s="5" t="n"/>
      <c r="H294" s="5">
        <f>IF(OR(F294="",G294=""),"",F294*G294)</f>
        <v/>
      </c>
      <c r="J294" s="2" t="n"/>
      <c r="L294" s="3" t="n"/>
      <c r="M294" s="3" t="n"/>
      <c r="N294" s="4">
        <f>IF(OR(B294="",L294=""),"",NETWORKDAYS(B294,L294)-1)</f>
        <v/>
      </c>
      <c r="O294">
        <f>IF(OR(A294="",B294=""),"",IF(AND(L294="",OR(K294="Yeni",K294="Hazırlanıyor"),NETWORKDAYS(B294,TODAY())-1&gt;Özet!$J$2),"Gecikti",IF(AND(K294="Kargoda",L294&lt;&gt;"",TODAY()-L294&gt;Özet!$J$3),"Teslimatı kontrol et","")))</f>
        <v/>
      </c>
    </row>
    <row r="295">
      <c r="A295" s="2" t="n"/>
      <c r="B295" s="3" t="n"/>
      <c r="F295" s="4" t="n"/>
      <c r="G295" s="5" t="n"/>
      <c r="H295" s="5">
        <f>IF(OR(F295="",G295=""),"",F295*G295)</f>
        <v/>
      </c>
      <c r="J295" s="2" t="n"/>
      <c r="L295" s="3" t="n"/>
      <c r="M295" s="3" t="n"/>
      <c r="N295" s="4">
        <f>IF(OR(B295="",L295=""),"",NETWORKDAYS(B295,L295)-1)</f>
        <v/>
      </c>
      <c r="O295">
        <f>IF(OR(A295="",B295=""),"",IF(AND(L295="",OR(K295="Yeni",K295="Hazırlanıyor"),NETWORKDAYS(B295,TODAY())-1&gt;Özet!$J$2),"Gecikti",IF(AND(K295="Kargoda",L295&lt;&gt;"",TODAY()-L295&gt;Özet!$J$3),"Teslimatı kontrol et","")))</f>
        <v/>
      </c>
    </row>
    <row r="296">
      <c r="A296" s="2" t="n"/>
      <c r="B296" s="3" t="n"/>
      <c r="F296" s="4" t="n"/>
      <c r="G296" s="5" t="n"/>
      <c r="H296" s="5">
        <f>IF(OR(F296="",G296=""),"",F296*G296)</f>
        <v/>
      </c>
      <c r="J296" s="2" t="n"/>
      <c r="L296" s="3" t="n"/>
      <c r="M296" s="3" t="n"/>
      <c r="N296" s="4">
        <f>IF(OR(B296="",L296=""),"",NETWORKDAYS(B296,L296)-1)</f>
        <v/>
      </c>
      <c r="O296">
        <f>IF(OR(A296="",B296=""),"",IF(AND(L296="",OR(K296="Yeni",K296="Hazırlanıyor"),NETWORKDAYS(B296,TODAY())-1&gt;Özet!$J$2),"Gecikti",IF(AND(K296="Kargoda",L296&lt;&gt;"",TODAY()-L296&gt;Özet!$J$3),"Teslimatı kontrol et","")))</f>
        <v/>
      </c>
    </row>
    <row r="297">
      <c r="A297" s="2" t="n"/>
      <c r="B297" s="3" t="n"/>
      <c r="F297" s="4" t="n"/>
      <c r="G297" s="5" t="n"/>
      <c r="H297" s="5">
        <f>IF(OR(F297="",G297=""),"",F297*G297)</f>
        <v/>
      </c>
      <c r="J297" s="2" t="n"/>
      <c r="L297" s="3" t="n"/>
      <c r="M297" s="3" t="n"/>
      <c r="N297" s="4">
        <f>IF(OR(B297="",L297=""),"",NETWORKDAYS(B297,L297)-1)</f>
        <v/>
      </c>
      <c r="O297">
        <f>IF(OR(A297="",B297=""),"",IF(AND(L297="",OR(K297="Yeni",K297="Hazırlanıyor"),NETWORKDAYS(B297,TODAY())-1&gt;Özet!$J$2),"Gecikti",IF(AND(K297="Kargoda",L297&lt;&gt;"",TODAY()-L297&gt;Özet!$J$3),"Teslimatı kontrol et","")))</f>
        <v/>
      </c>
    </row>
    <row r="298">
      <c r="A298" s="2" t="n"/>
      <c r="B298" s="3" t="n"/>
      <c r="F298" s="4" t="n"/>
      <c r="G298" s="5" t="n"/>
      <c r="H298" s="5">
        <f>IF(OR(F298="",G298=""),"",F298*G298)</f>
        <v/>
      </c>
      <c r="J298" s="2" t="n"/>
      <c r="L298" s="3" t="n"/>
      <c r="M298" s="3" t="n"/>
      <c r="N298" s="4">
        <f>IF(OR(B298="",L298=""),"",NETWORKDAYS(B298,L298)-1)</f>
        <v/>
      </c>
      <c r="O298">
        <f>IF(OR(A298="",B298=""),"",IF(AND(L298="",OR(K298="Yeni",K298="Hazırlanıyor"),NETWORKDAYS(B298,TODAY())-1&gt;Özet!$J$2),"Gecikti",IF(AND(K298="Kargoda",L298&lt;&gt;"",TODAY()-L298&gt;Özet!$J$3),"Teslimatı kontrol et","")))</f>
        <v/>
      </c>
    </row>
    <row r="299">
      <c r="A299" s="2" t="n"/>
      <c r="B299" s="3" t="n"/>
      <c r="F299" s="4" t="n"/>
      <c r="G299" s="5" t="n"/>
      <c r="H299" s="5">
        <f>IF(OR(F299="",G299=""),"",F299*G299)</f>
        <v/>
      </c>
      <c r="J299" s="2" t="n"/>
      <c r="L299" s="3" t="n"/>
      <c r="M299" s="3" t="n"/>
      <c r="N299" s="4">
        <f>IF(OR(B299="",L299=""),"",NETWORKDAYS(B299,L299)-1)</f>
        <v/>
      </c>
      <c r="O299">
        <f>IF(OR(A299="",B299=""),"",IF(AND(L299="",OR(K299="Yeni",K299="Hazırlanıyor"),NETWORKDAYS(B299,TODAY())-1&gt;Özet!$J$2),"Gecikti",IF(AND(K299="Kargoda",L299&lt;&gt;"",TODAY()-L299&gt;Özet!$J$3),"Teslimatı kontrol et","")))</f>
        <v/>
      </c>
    </row>
    <row r="300">
      <c r="A300" s="2" t="n"/>
      <c r="B300" s="3" t="n"/>
      <c r="F300" s="4" t="n"/>
      <c r="G300" s="5" t="n"/>
      <c r="H300" s="5">
        <f>IF(OR(F300="",G300=""),"",F300*G300)</f>
        <v/>
      </c>
      <c r="J300" s="2" t="n"/>
      <c r="L300" s="3" t="n"/>
      <c r="M300" s="3" t="n"/>
      <c r="N300" s="4">
        <f>IF(OR(B300="",L300=""),"",NETWORKDAYS(B300,L300)-1)</f>
        <v/>
      </c>
      <c r="O300">
        <f>IF(OR(A300="",B300=""),"",IF(AND(L300="",OR(K300="Yeni",K300="Hazırlanıyor"),NETWORKDAYS(B300,TODAY())-1&gt;Özet!$J$2),"Gecikti",IF(AND(K300="Kargoda",L300&lt;&gt;"",TODAY()-L300&gt;Özet!$J$3),"Teslimatı kontrol et","")))</f>
        <v/>
      </c>
    </row>
    <row r="301">
      <c r="A301" s="2" t="n"/>
      <c r="B301" s="3" t="n"/>
      <c r="F301" s="4" t="n"/>
      <c r="G301" s="5" t="n"/>
      <c r="H301" s="5">
        <f>IF(OR(F301="",G301=""),"",F301*G301)</f>
        <v/>
      </c>
      <c r="J301" s="2" t="n"/>
      <c r="L301" s="3" t="n"/>
      <c r="M301" s="3" t="n"/>
      <c r="N301" s="4">
        <f>IF(OR(B301="",L301=""),"",NETWORKDAYS(B301,L301)-1)</f>
        <v/>
      </c>
      <c r="O301">
        <f>IF(OR(A301="",B301=""),"",IF(AND(L301="",OR(K301="Yeni",K301="Hazırlanıyor"),NETWORKDAYS(B301,TODAY())-1&gt;Özet!$J$2),"Gecikti",IF(AND(K301="Kargoda",L301&lt;&gt;"",TODAY()-L301&gt;Özet!$J$3),"Teslimatı kontrol et","")))</f>
        <v/>
      </c>
    </row>
  </sheetData>
  <conditionalFormatting sqref="O2:O301">
    <cfRule type="cellIs" priority="1" operator="equal" dxfId="0">
      <formula>"Gecikti"</formula>
    </cfRule>
    <cfRule type="cellIs" priority="2" operator="equal" dxfId="1">
      <formula>"Teslimatı kontrol et"</formula>
    </cfRule>
  </conditionalFormatting>
  <conditionalFormatting sqref="K2:K301">
    <cfRule type="cellIs" priority="3" operator="equal" dxfId="2">
      <formula>"Teslim edildi"</formula>
    </cfRule>
  </conditionalFormatting>
  <dataValidations count="2">
    <dataValidation sqref="D2:D301" showDropDown="0" showInputMessage="0" showErrorMessage="0" allowBlank="1" errorTitle="Geçersiz değer" error="Listeden bir değer seçin" type="list">
      <formula1>"Web sitesi,Pazaryeri,Instagram,WhatsApp/Telefon,Mağaza"</formula1>
    </dataValidation>
    <dataValidation sqref="K2:K301" showDropDown="0" showInputMessage="0" showErrorMessage="0" allowBlank="1" errorTitle="Geçersiz değer" error="Listeden bir değer seçin" type="list">
      <formula1>"Yeni,Hazırlanıyor,Kargoda,Teslim edildi,İade,İptal"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22" customWidth="1" min="3" max="3"/>
    <col width="15" customWidth="1" min="4" max="4"/>
    <col width="7" customWidth="1" min="5" max="5"/>
  </cols>
  <sheetData>
    <row r="1">
      <c r="A1" s="1" t="inlineStr">
        <is>
          <t>Kanal</t>
        </is>
      </c>
      <c r="B1" s="1" t="inlineStr">
        <is>
          <t>Sipariş</t>
        </is>
      </c>
      <c r="C1" s="1" t="inlineStr">
        <is>
          <t>Ciro (iptal ve iade hariç)</t>
        </is>
      </c>
      <c r="D1" s="1" t="inlineStr">
        <is>
          <t>Ortalama sepet</t>
        </is>
      </c>
      <c r="E1" s="1" t="inlineStr">
        <is>
          <t>İade</t>
        </is>
      </c>
    </row>
    <row r="2">
      <c r="A2" t="inlineStr">
        <is>
          <t>Web sitesi</t>
        </is>
      </c>
      <c r="B2" s="4">
        <f>COUNTIF(Siparişler!$D$2:$D$301,A2)</f>
        <v/>
      </c>
      <c r="C2" s="5">
        <f>SUMIFS(Siparişler!$H$2:$H$301,Siparişler!$D$2:$D$301,A2,Siparişler!$K$2:$K$301,"&lt;&gt;İptal",Siparişler!$K$2:$K$301,"&lt;&gt;İade")</f>
        <v/>
      </c>
      <c r="D2" s="5">
        <f>IF(COUNTIFS(Siparişler!$D$2:$D$301,A2,Siparişler!$K$2:$K$301,"&lt;&gt;İptal",Siparişler!$K$2:$K$301,"&lt;&gt;İade")=0,"",C2/COUNTIFS(Siparişler!$D$2:$D$301,A2,Siparişler!$K$2:$K$301,"&lt;&gt;İptal",Siparişler!$K$2:$K$301,"&lt;&gt;İade"))</f>
        <v/>
      </c>
      <c r="E2" s="4">
        <f>COUNTIFS(Siparişler!$D$2:$D$301,A2,Siparişler!$K$2:$K$301,"İade")</f>
        <v/>
      </c>
      <c r="I2" s="6" t="inlineStr">
        <is>
          <t>Hedef hazırlık süresi (iş günü)</t>
        </is>
      </c>
      <c r="J2" s="4" t="n">
        <v>2</v>
      </c>
    </row>
    <row r="3">
      <c r="A3" t="inlineStr">
        <is>
          <t>Pazaryeri</t>
        </is>
      </c>
      <c r="B3" s="4">
        <f>COUNTIF(Siparişler!$D$2:$D$301,A3)</f>
        <v/>
      </c>
      <c r="C3" s="5">
        <f>SUMIFS(Siparişler!$H$2:$H$301,Siparişler!$D$2:$D$301,A3,Siparişler!$K$2:$K$301,"&lt;&gt;İptal",Siparişler!$K$2:$K$301,"&lt;&gt;İade")</f>
        <v/>
      </c>
      <c r="D3" s="5">
        <f>IF(COUNTIFS(Siparişler!$D$2:$D$301,A3,Siparişler!$K$2:$K$301,"&lt;&gt;İptal",Siparişler!$K$2:$K$301,"&lt;&gt;İade")=0,"",C3/COUNTIFS(Siparişler!$D$2:$D$301,A3,Siparişler!$K$2:$K$301,"&lt;&gt;İptal",Siparişler!$K$2:$K$301,"&lt;&gt;İade"))</f>
        <v/>
      </c>
      <c r="E3" s="4">
        <f>COUNTIFS(Siparişler!$D$2:$D$301,A3,Siparişler!$K$2:$K$301,"İade")</f>
        <v/>
      </c>
      <c r="I3" s="6" t="inlineStr">
        <is>
          <t>Kargoda bekleme sınırı (gün)</t>
        </is>
      </c>
      <c r="J3" s="4" t="n">
        <v>5</v>
      </c>
    </row>
    <row r="4">
      <c r="A4" t="inlineStr">
        <is>
          <t>Instagram</t>
        </is>
      </c>
      <c r="B4" s="4">
        <f>COUNTIF(Siparişler!$D$2:$D$301,A4)</f>
        <v/>
      </c>
      <c r="C4" s="5">
        <f>SUMIFS(Siparişler!$H$2:$H$301,Siparişler!$D$2:$D$301,A4,Siparişler!$K$2:$K$301,"&lt;&gt;İptal",Siparişler!$K$2:$K$301,"&lt;&gt;İade")</f>
        <v/>
      </c>
      <c r="D4" s="5">
        <f>IF(COUNTIFS(Siparişler!$D$2:$D$301,A4,Siparişler!$K$2:$K$301,"&lt;&gt;İptal",Siparişler!$K$2:$K$301,"&lt;&gt;İade")=0,"",C4/COUNTIFS(Siparişler!$D$2:$D$301,A4,Siparişler!$K$2:$K$301,"&lt;&gt;İptal",Siparişler!$K$2:$K$301,"&lt;&gt;İade"))</f>
        <v/>
      </c>
      <c r="E4" s="4">
        <f>COUNTIFS(Siparişler!$D$2:$D$301,A4,Siparişler!$K$2:$K$301,"İade")</f>
        <v/>
      </c>
    </row>
    <row r="5">
      <c r="A5" t="inlineStr">
        <is>
          <t>WhatsApp/Telefon</t>
        </is>
      </c>
      <c r="B5" s="4">
        <f>COUNTIF(Siparişler!$D$2:$D$301,A5)</f>
        <v/>
      </c>
      <c r="C5" s="5">
        <f>SUMIFS(Siparişler!$H$2:$H$301,Siparişler!$D$2:$D$301,A5,Siparişler!$K$2:$K$301,"&lt;&gt;İptal",Siparişler!$K$2:$K$301,"&lt;&gt;İade")</f>
        <v/>
      </c>
      <c r="D5" s="5">
        <f>IF(COUNTIFS(Siparişler!$D$2:$D$301,A5,Siparişler!$K$2:$K$301,"&lt;&gt;İptal",Siparişler!$K$2:$K$301,"&lt;&gt;İade")=0,"",C5/COUNTIFS(Siparişler!$D$2:$D$301,A5,Siparişler!$K$2:$K$301,"&lt;&gt;İptal",Siparişler!$K$2:$K$301,"&lt;&gt;İade"))</f>
        <v/>
      </c>
      <c r="E5" s="4">
        <f>COUNTIFS(Siparişler!$D$2:$D$301,A5,Siparişler!$K$2:$K$301,"İade")</f>
        <v/>
      </c>
      <c r="I5" s="6" t="inlineStr">
        <is>
          <t>Geciken sipariş</t>
        </is>
      </c>
      <c r="J5" s="4">
        <f>COUNTIF(Siparişler!$O$2:$O$301,"Gecikti")</f>
        <v/>
      </c>
    </row>
    <row r="6">
      <c r="A6" t="inlineStr">
        <is>
          <t>Mağaza</t>
        </is>
      </c>
      <c r="B6" s="4">
        <f>COUNTIF(Siparişler!$D$2:$D$301,A6)</f>
        <v/>
      </c>
      <c r="C6" s="5">
        <f>SUMIFS(Siparişler!$H$2:$H$301,Siparişler!$D$2:$D$301,A6,Siparişler!$K$2:$K$301,"&lt;&gt;İptal",Siparişler!$K$2:$K$301,"&lt;&gt;İade")</f>
        <v/>
      </c>
      <c r="D6" s="5">
        <f>IF(COUNTIFS(Siparişler!$D$2:$D$301,A6,Siparişler!$K$2:$K$301,"&lt;&gt;İptal",Siparişler!$K$2:$K$301,"&lt;&gt;İade")=0,"",C6/COUNTIFS(Siparişler!$D$2:$D$301,A6,Siparişler!$K$2:$K$301,"&lt;&gt;İptal",Siparişler!$K$2:$K$301,"&lt;&gt;İade"))</f>
        <v/>
      </c>
      <c r="E6" s="4">
        <f>COUNTIFS(Siparişler!$D$2:$D$301,A6,Siparişler!$K$2:$K$301,"İade")</f>
        <v/>
      </c>
      <c r="I6" s="6" t="inlineStr">
        <is>
          <t>Teslimatı kontrol edilecek</t>
        </is>
      </c>
      <c r="J6" s="4">
        <f>COUNTIF(Siparişler!$O$2:$O$301,"Teslimatı kontrol et")</f>
        <v/>
      </c>
    </row>
    <row r="7">
      <c r="A7" t="inlineStr">
        <is>
          <t>Toplam</t>
        </is>
      </c>
      <c r="B7" s="4">
        <f>SUM(B2:B6)</f>
        <v/>
      </c>
      <c r="C7" s="5">
        <f>SUM(C2:C6)</f>
        <v/>
      </c>
      <c r="D7" s="5">
        <f>IF(B7-SUM(E2:E6)-COUNTIF(Siparişler!$K$2:$K$301,"İptal")=0,"",C7/(B7-SUM(E2:E6)-COUNTIF(Siparişler!$K$2:$K$301,"İptal")))</f>
        <v/>
      </c>
      <c r="E7" s="4">
        <f>SUM(E2:E6)</f>
        <v/>
      </c>
      <c r="I7" s="6" t="inlineStr">
        <is>
          <t>İade oranı</t>
        </is>
      </c>
      <c r="J7" s="7">
        <f>IF(B7=0,"",E7/B7)</f>
        <v/>
      </c>
    </row>
    <row r="8">
      <c r="I8" s="6" t="inlineStr">
        <is>
          <t>Ortalama hazırlık (iş günü)</t>
        </is>
      </c>
      <c r="J8" s="8">
        <f>IF(COUNT(Siparişler!$N$2:$N$301)=0,"",AVERAGE(Siparişler!$N$2:$N$301))</f>
        <v/>
      </c>
    </row>
    <row r="10">
      <c r="I10" s="6" t="inlineStr">
        <is>
          <t>Yeni</t>
        </is>
      </c>
      <c r="J10" s="4">
        <f>COUNTIF(Siparişler!$K$2:$K$301,"Yeni")</f>
        <v/>
      </c>
    </row>
    <row r="11">
      <c r="I11" s="6" t="inlineStr">
        <is>
          <t>Hazırlanıyor</t>
        </is>
      </c>
      <c r="J11" s="4">
        <f>COUNTIF(Siparişler!$K$2:$K$301,"Hazırlanıyor")</f>
        <v/>
      </c>
    </row>
    <row r="12">
      <c r="I12" s="6" t="inlineStr">
        <is>
          <t>Kargoda</t>
        </is>
      </c>
      <c r="J12" s="4">
        <f>COUNTIF(Siparişler!$K$2:$K$301,"Kargoda")</f>
        <v/>
      </c>
    </row>
    <row r="13">
      <c r="I13" s="6" t="inlineStr">
        <is>
          <t>Teslim edildi</t>
        </is>
      </c>
      <c r="J13" s="4">
        <f>COUNTIF(Siparişler!$K$2:$K$301,"Teslim edildi")</f>
        <v/>
      </c>
    </row>
    <row r="14">
      <c r="I14" s="6" t="inlineStr">
        <is>
          <t>İade</t>
        </is>
      </c>
      <c r="J14" s="4">
        <f>COUNTIF(Siparişler!$K$2:$K$301,"İade")</f>
        <v/>
      </c>
    </row>
    <row r="15">
      <c r="I15" s="6" t="inlineStr">
        <is>
          <t>İptal</t>
        </is>
      </c>
      <c r="J15" s="4">
        <f>COUNTIF(Siparişler!$K$2:$K$301,"İptal")</f>
        <v/>
      </c>
    </row>
  </sheetData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2026-10-24T08:57:00Z</dcterms:created>
  <dcterms:modified xsi:type="dcterms:W3CDTF">2026-10-24T08:57:01Z</dcterms:modified>
</cp:coreProperties>
</file>