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ler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Aşamalara göre ortalama ilerleme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'Özet'!$A$2:$A$6</f>
            </numRef>
          </cat>
          <val>
            <numRef>
              <f>'Özet'!$C$2:$C$6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Görev durumları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'Özet'!$G$2:$G$5</f>
            </numRef>
          </cat>
          <val>
            <numRef>
              <f>'Özet'!$H$2:$H$5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13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1</row>
      <rowOff>0</rowOff>
    </from>
    <ext cx="432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GorevTablosu" displayName="GorevTablosu" ref="A1:J61" headerRowCount="1">
  <autoFilter ref="A1:J61"/>
  <tableColumns count="10">
    <tableColumn id="1" name="Görev"/>
    <tableColumn id="2" name="Aşama"/>
    <tableColumn id="3" name="Sorumlu"/>
    <tableColumn id="4" name="Öncelik"/>
    <tableColumn id="5" name="Başlangıç"/>
    <tableColumn id="6" name="Bitiş"/>
    <tableColumn id="7" name="Süre (iş günü)"/>
    <tableColumn id="8" name="Durum"/>
    <tableColumn id="9" name="İlerleme"/>
    <tableColumn id="10" name="Kalan gün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10" customWidth="1" min="4" max="4"/>
    <col width="12" customWidth="1" min="5" max="5"/>
    <col width="12" customWidth="1" min="6" max="6"/>
    <col width="13" customWidth="1" min="7" max="7"/>
    <col width="14" customWidth="1" min="8" max="8"/>
    <col width="10" customWidth="1" min="9" max="9"/>
    <col width="10" customWidth="1" min="10" max="10"/>
  </cols>
  <sheetData>
    <row r="1">
      <c r="A1" s="1" t="inlineStr">
        <is>
          <t>Görev</t>
        </is>
      </c>
      <c r="B1" s="1" t="inlineStr">
        <is>
          <t>Aşama</t>
        </is>
      </c>
      <c r="C1" s="1" t="inlineStr">
        <is>
          <t>Sorumlu</t>
        </is>
      </c>
      <c r="D1" s="1" t="inlineStr">
        <is>
          <t>Öncelik</t>
        </is>
      </c>
      <c r="E1" s="1" t="inlineStr">
        <is>
          <t>Başlangıç</t>
        </is>
      </c>
      <c r="F1" s="1" t="inlineStr">
        <is>
          <t>Bitiş</t>
        </is>
      </c>
      <c r="G1" s="1" t="inlineStr">
        <is>
          <t>Süre (iş günü)</t>
        </is>
      </c>
      <c r="H1" s="1" t="inlineStr">
        <is>
          <t>Durum</t>
        </is>
      </c>
      <c r="I1" s="1" t="inlineStr">
        <is>
          <t>İlerleme</t>
        </is>
      </c>
      <c r="J1" s="1" t="inlineStr">
        <is>
          <t>Kalan gün</t>
        </is>
      </c>
    </row>
    <row r="2">
      <c r="A2" t="inlineStr">
        <is>
          <t>Kapsam toplantısı ve ihtiyaç listesi</t>
        </is>
      </c>
      <c r="B2" t="inlineStr">
        <is>
          <t>Planlama</t>
        </is>
      </c>
      <c r="C2" t="inlineStr">
        <is>
          <t>Selin</t>
        </is>
      </c>
      <c r="D2" t="inlineStr">
        <is>
          <t>Yüksek</t>
        </is>
      </c>
      <c r="E2" s="2" t="n">
        <v>46300</v>
      </c>
      <c r="F2" s="2" t="n">
        <v>46302</v>
      </c>
      <c r="G2" s="3">
        <f>IF(OR(E2="",F2=""),"",NETWORKDAYS(E2,F2))</f>
        <v/>
      </c>
      <c r="H2" t="inlineStr">
        <is>
          <t>Tamamlandı</t>
        </is>
      </c>
      <c r="I2" s="4" t="n">
        <v>1</v>
      </c>
      <c r="J2" s="3">
        <f>IF(OR(F2="",H2="Tamamlandı"),"",F2-TODAY())</f>
        <v/>
      </c>
    </row>
    <row r="3">
      <c r="A3" t="inlineStr">
        <is>
          <t>İş bölümü ve takvim onayı</t>
        </is>
      </c>
      <c r="B3" t="inlineStr">
        <is>
          <t>Planlama</t>
        </is>
      </c>
      <c r="C3" t="inlineStr">
        <is>
          <t>Selin</t>
        </is>
      </c>
      <c r="D3" t="inlineStr">
        <is>
          <t>Orta</t>
        </is>
      </c>
      <c r="E3" s="2" t="n">
        <v>46303</v>
      </c>
      <c r="F3" s="2" t="n">
        <v>46304</v>
      </c>
      <c r="G3" s="3">
        <f>IF(OR(E3="",F3=""),"",NETWORKDAYS(E3,F3))</f>
        <v/>
      </c>
      <c r="H3" t="inlineStr">
        <is>
          <t>Tamamlandı</t>
        </is>
      </c>
      <c r="I3" s="4" t="n">
        <v>1</v>
      </c>
      <c r="J3" s="3">
        <f>IF(OR(F3="",H3="Tamamlandı"),"",F3-TODAY())</f>
        <v/>
      </c>
    </row>
    <row r="4">
      <c r="A4" t="inlineStr">
        <is>
          <t>Site haritası</t>
        </is>
      </c>
      <c r="B4" t="inlineStr">
        <is>
          <t>Tasarım</t>
        </is>
      </c>
      <c r="C4" t="inlineStr">
        <is>
          <t>Burak</t>
        </is>
      </c>
      <c r="D4" t="inlineStr">
        <is>
          <t>Yüksek</t>
        </is>
      </c>
      <c r="E4" s="2" t="n">
        <v>46307</v>
      </c>
      <c r="F4" s="2" t="n">
        <v>46309</v>
      </c>
      <c r="G4" s="3">
        <f>IF(OR(E4="",F4=""),"",NETWORKDAYS(E4,F4))</f>
        <v/>
      </c>
      <c r="H4" t="inlineStr">
        <is>
          <t>Tamamlandı</t>
        </is>
      </c>
      <c r="I4" s="4" t="n">
        <v>1</v>
      </c>
      <c r="J4" s="3">
        <f>IF(OR(F4="",H4="Tamamlandı"),"",F4-TODAY())</f>
        <v/>
      </c>
    </row>
    <row r="5">
      <c r="A5" t="inlineStr">
        <is>
          <t>Ana sayfa tasarımı</t>
        </is>
      </c>
      <c r="B5" t="inlineStr">
        <is>
          <t>Tasarım</t>
        </is>
      </c>
      <c r="C5" t="inlineStr">
        <is>
          <t>Burak</t>
        </is>
      </c>
      <c r="D5" t="inlineStr">
        <is>
          <t>Yüksek</t>
        </is>
      </c>
      <c r="E5" s="2" t="n">
        <v>46310</v>
      </c>
      <c r="F5" s="2" t="n">
        <v>46316</v>
      </c>
      <c r="G5" s="3">
        <f>IF(OR(E5="",F5=""),"",NETWORKDAYS(E5,F5))</f>
        <v/>
      </c>
      <c r="H5" t="inlineStr">
        <is>
          <t>Devam ediyor</t>
        </is>
      </c>
      <c r="I5" s="4" t="n">
        <v>0.6</v>
      </c>
      <c r="J5" s="3">
        <f>IF(OR(F5="",H5="Tamamlandı"),"",F5-TODAY())</f>
        <v/>
      </c>
    </row>
    <row r="6">
      <c r="A6" t="inlineStr">
        <is>
          <t>Ürün sayfası tasarımı</t>
        </is>
      </c>
      <c r="B6" t="inlineStr">
        <is>
          <t>Tasarım</t>
        </is>
      </c>
      <c r="C6" t="inlineStr">
        <is>
          <t>Deniz</t>
        </is>
      </c>
      <c r="D6" t="inlineStr">
        <is>
          <t>Orta</t>
        </is>
      </c>
      <c r="E6" s="2" t="n">
        <v>46314</v>
      </c>
      <c r="F6" s="2" t="n">
        <v>46318</v>
      </c>
      <c r="G6" s="3">
        <f>IF(OR(E6="",F6=""),"",NETWORKDAYS(E6,F6))</f>
        <v/>
      </c>
      <c r="H6" t="inlineStr">
        <is>
          <t>Devam ediyor</t>
        </is>
      </c>
      <c r="I6" s="4" t="n">
        <v>0.3</v>
      </c>
      <c r="J6" s="3">
        <f>IF(OR(F6="",H6="Tamamlandı"),"",F6-TODAY())</f>
        <v/>
      </c>
    </row>
    <row r="7">
      <c r="A7" t="inlineStr">
        <is>
          <t>Veritabanı yapısı</t>
        </is>
      </c>
      <c r="B7" t="inlineStr">
        <is>
          <t>Geliştirme</t>
        </is>
      </c>
      <c r="C7" t="inlineStr">
        <is>
          <t>Emre</t>
        </is>
      </c>
      <c r="D7" t="inlineStr">
        <is>
          <t>Yüksek</t>
        </is>
      </c>
      <c r="E7" s="2" t="n">
        <v>46314</v>
      </c>
      <c r="F7" s="2" t="n">
        <v>46321</v>
      </c>
      <c r="G7" s="3">
        <f>IF(OR(E7="",F7=""),"",NETWORKDAYS(E7,F7))</f>
        <v/>
      </c>
      <c r="H7" t="inlineStr">
        <is>
          <t>Devam ediyor</t>
        </is>
      </c>
      <c r="I7" s="4" t="n">
        <v>0.4</v>
      </c>
      <c r="J7" s="3">
        <f>IF(OR(F7="",H7="Tamamlandı"),"",F7-TODAY())</f>
        <v/>
      </c>
    </row>
    <row r="8">
      <c r="A8" t="inlineStr">
        <is>
          <t>Ödeme entegrasyonu</t>
        </is>
      </c>
      <c r="B8" t="inlineStr">
        <is>
          <t>Geliştirme</t>
        </is>
      </c>
      <c r="C8" t="inlineStr">
        <is>
          <t>Emre</t>
        </is>
      </c>
      <c r="D8" t="inlineStr">
        <is>
          <t>Yüksek</t>
        </is>
      </c>
      <c r="E8" s="2" t="n">
        <v>46322</v>
      </c>
      <c r="F8" s="2" t="n">
        <v>46332</v>
      </c>
      <c r="G8" s="3">
        <f>IF(OR(E8="",F8=""),"",NETWORKDAYS(E8,F8))</f>
        <v/>
      </c>
      <c r="H8" t="inlineStr">
        <is>
          <t>Başlamadı</t>
        </is>
      </c>
      <c r="I8" s="4" t="n">
        <v>0</v>
      </c>
      <c r="J8" s="3">
        <f>IF(OR(F8="",H8="Tamamlandı"),"",F8-TODAY())</f>
        <v/>
      </c>
    </row>
    <row r="9">
      <c r="A9" t="inlineStr">
        <is>
          <t>İçerik girişi</t>
        </is>
      </c>
      <c r="B9" t="inlineStr">
        <is>
          <t>Geliştirme</t>
        </is>
      </c>
      <c r="C9" t="inlineStr">
        <is>
          <t>Deniz</t>
        </is>
      </c>
      <c r="D9" t="inlineStr">
        <is>
          <t>Düşük</t>
        </is>
      </c>
      <c r="E9" s="2" t="n">
        <v>46328</v>
      </c>
      <c r="F9" s="2" t="n">
        <v>46336</v>
      </c>
      <c r="G9" s="3">
        <f>IF(OR(E9="",F9=""),"",NETWORKDAYS(E9,F9))</f>
        <v/>
      </c>
      <c r="H9" t="inlineStr">
        <is>
          <t>Beklemede</t>
        </is>
      </c>
      <c r="I9" s="4" t="n">
        <v>0</v>
      </c>
      <c r="J9" s="3">
        <f>IF(OR(F9="",H9="Tamamlandı"),"",F9-TODAY())</f>
        <v/>
      </c>
    </row>
    <row r="10">
      <c r="A10" t="inlineStr">
        <is>
          <t>Mobil uyumluluk testi</t>
        </is>
      </c>
      <c r="B10" t="inlineStr">
        <is>
          <t>Test</t>
        </is>
      </c>
      <c r="C10" t="inlineStr">
        <is>
          <t>Ayşe</t>
        </is>
      </c>
      <c r="D10" t="inlineStr">
        <is>
          <t>Orta</t>
        </is>
      </c>
      <c r="E10" s="2" t="n">
        <v>46335</v>
      </c>
      <c r="F10" s="2" t="n">
        <v>46339</v>
      </c>
      <c r="G10" s="3">
        <f>IF(OR(E10="",F10=""),"",NETWORKDAYS(E10,F10))</f>
        <v/>
      </c>
      <c r="H10" t="inlineStr">
        <is>
          <t>Başlamadı</t>
        </is>
      </c>
      <c r="I10" s="4" t="n">
        <v>0</v>
      </c>
      <c r="J10" s="3">
        <f>IF(OR(F10="",H10="Tamamlandı"),"",F10-TODAY())</f>
        <v/>
      </c>
    </row>
    <row r="11">
      <c r="A11" t="inlineStr">
        <is>
          <t>Kullanıcı kabul testi</t>
        </is>
      </c>
      <c r="B11" t="inlineStr">
        <is>
          <t>Test</t>
        </is>
      </c>
      <c r="C11" t="inlineStr">
        <is>
          <t>Ayşe</t>
        </is>
      </c>
      <c r="D11" t="inlineStr">
        <is>
          <t>Yüksek</t>
        </is>
      </c>
      <c r="E11" s="2" t="n">
        <v>46342</v>
      </c>
      <c r="F11" s="2" t="n">
        <v>46344</v>
      </c>
      <c r="G11" s="3">
        <f>IF(OR(E11="",F11=""),"",NETWORKDAYS(E11,F11))</f>
        <v/>
      </c>
      <c r="H11" t="inlineStr">
        <is>
          <t>Başlamadı</t>
        </is>
      </c>
      <c r="I11" s="4" t="n">
        <v>0</v>
      </c>
      <c r="J11" s="3">
        <f>IF(OR(F11="",H11="Tamamlandı"),"",F11-TODAY())</f>
        <v/>
      </c>
    </row>
    <row r="12">
      <c r="A12" t="inlineStr">
        <is>
          <t>Yayına alma</t>
        </is>
      </c>
      <c r="B12" t="inlineStr">
        <is>
          <t>Teslim</t>
        </is>
      </c>
      <c r="C12" t="inlineStr">
        <is>
          <t>Emre</t>
        </is>
      </c>
      <c r="D12" t="inlineStr">
        <is>
          <t>Yüksek</t>
        </is>
      </c>
      <c r="E12" s="2" t="n">
        <v>46345</v>
      </c>
      <c r="F12" s="2" t="n">
        <v>46346</v>
      </c>
      <c r="G12" s="3">
        <f>IF(OR(E12="",F12=""),"",NETWORKDAYS(E12,F12))</f>
        <v/>
      </c>
      <c r="H12" t="inlineStr">
        <is>
          <t>Başlamadı</t>
        </is>
      </c>
      <c r="I12" s="4" t="n">
        <v>0</v>
      </c>
      <c r="J12" s="3">
        <f>IF(OR(F12="",H12="Tamamlandı"),"",F12-TODAY())</f>
        <v/>
      </c>
    </row>
    <row r="13">
      <c r="A13" t="inlineStr">
        <is>
          <t>Kullanım eğitimi</t>
        </is>
      </c>
      <c r="B13" t="inlineStr">
        <is>
          <t>Teslim</t>
        </is>
      </c>
      <c r="C13" t="inlineStr">
        <is>
          <t>Selin</t>
        </is>
      </c>
      <c r="D13" t="inlineStr">
        <is>
          <t>Orta</t>
        </is>
      </c>
      <c r="E13" s="2" t="n">
        <v>46349</v>
      </c>
      <c r="F13" s="2" t="n">
        <v>46350</v>
      </c>
      <c r="G13" s="3">
        <f>IF(OR(E13="",F13=""),"",NETWORKDAYS(E13,F13))</f>
        <v/>
      </c>
      <c r="H13" t="inlineStr">
        <is>
          <t>Başlamadı</t>
        </is>
      </c>
      <c r="I13" s="4" t="n">
        <v>0</v>
      </c>
      <c r="J13" s="3">
        <f>IF(OR(F13="",H13="Tamamlandı"),"",F13-TODAY())</f>
        <v/>
      </c>
    </row>
    <row r="14">
      <c r="E14" s="2" t="n"/>
      <c r="F14" s="2" t="n"/>
      <c r="G14" s="3">
        <f>IF(OR(E14="",F14=""),"",NETWORKDAYS(E14,F14))</f>
        <v/>
      </c>
      <c r="I14" s="4" t="n"/>
      <c r="J14" s="3">
        <f>IF(OR(F14="",H14="Tamamlandı"),"",F14-TODAY())</f>
        <v/>
      </c>
    </row>
    <row r="15">
      <c r="E15" s="2" t="n"/>
      <c r="F15" s="2" t="n"/>
      <c r="G15" s="3">
        <f>IF(OR(E15="",F15=""),"",NETWORKDAYS(E15,F15))</f>
        <v/>
      </c>
      <c r="I15" s="4" t="n"/>
      <c r="J15" s="3">
        <f>IF(OR(F15="",H15="Tamamlandı"),"",F15-TODAY())</f>
        <v/>
      </c>
    </row>
    <row r="16">
      <c r="E16" s="2" t="n"/>
      <c r="F16" s="2" t="n"/>
      <c r="G16" s="3">
        <f>IF(OR(E16="",F16=""),"",NETWORKDAYS(E16,F16))</f>
        <v/>
      </c>
      <c r="I16" s="4" t="n"/>
      <c r="J16" s="3">
        <f>IF(OR(F16="",H16="Tamamlandı"),"",F16-TODAY())</f>
        <v/>
      </c>
    </row>
    <row r="17">
      <c r="E17" s="2" t="n"/>
      <c r="F17" s="2" t="n"/>
      <c r="G17" s="3">
        <f>IF(OR(E17="",F17=""),"",NETWORKDAYS(E17,F17))</f>
        <v/>
      </c>
      <c r="I17" s="4" t="n"/>
      <c r="J17" s="3">
        <f>IF(OR(F17="",H17="Tamamlandı"),"",F17-TODAY())</f>
        <v/>
      </c>
    </row>
    <row r="18">
      <c r="E18" s="2" t="n"/>
      <c r="F18" s="2" t="n"/>
      <c r="G18" s="3">
        <f>IF(OR(E18="",F18=""),"",NETWORKDAYS(E18,F18))</f>
        <v/>
      </c>
      <c r="I18" s="4" t="n"/>
      <c r="J18" s="3">
        <f>IF(OR(F18="",H18="Tamamlandı"),"",F18-TODAY())</f>
        <v/>
      </c>
    </row>
    <row r="19">
      <c r="E19" s="2" t="n"/>
      <c r="F19" s="2" t="n"/>
      <c r="G19" s="3">
        <f>IF(OR(E19="",F19=""),"",NETWORKDAYS(E19,F19))</f>
        <v/>
      </c>
      <c r="I19" s="4" t="n"/>
      <c r="J19" s="3">
        <f>IF(OR(F19="",H19="Tamamlandı"),"",F19-TODAY())</f>
        <v/>
      </c>
    </row>
    <row r="20">
      <c r="E20" s="2" t="n"/>
      <c r="F20" s="2" t="n"/>
      <c r="G20" s="3">
        <f>IF(OR(E20="",F20=""),"",NETWORKDAYS(E20,F20))</f>
        <v/>
      </c>
      <c r="I20" s="4" t="n"/>
      <c r="J20" s="3">
        <f>IF(OR(F20="",H20="Tamamlandı"),"",F20-TODAY())</f>
        <v/>
      </c>
    </row>
    <row r="21">
      <c r="E21" s="2" t="n"/>
      <c r="F21" s="2" t="n"/>
      <c r="G21" s="3">
        <f>IF(OR(E21="",F21=""),"",NETWORKDAYS(E21,F21))</f>
        <v/>
      </c>
      <c r="I21" s="4" t="n"/>
      <c r="J21" s="3">
        <f>IF(OR(F21="",H21="Tamamlandı"),"",F21-TODAY())</f>
        <v/>
      </c>
    </row>
    <row r="22">
      <c r="E22" s="2" t="n"/>
      <c r="F22" s="2" t="n"/>
      <c r="G22" s="3">
        <f>IF(OR(E22="",F22=""),"",NETWORKDAYS(E22,F22))</f>
        <v/>
      </c>
      <c r="I22" s="4" t="n"/>
      <c r="J22" s="3">
        <f>IF(OR(F22="",H22="Tamamlandı"),"",F22-TODAY())</f>
        <v/>
      </c>
    </row>
    <row r="23">
      <c r="E23" s="2" t="n"/>
      <c r="F23" s="2" t="n"/>
      <c r="G23" s="3">
        <f>IF(OR(E23="",F23=""),"",NETWORKDAYS(E23,F23))</f>
        <v/>
      </c>
      <c r="I23" s="4" t="n"/>
      <c r="J23" s="3">
        <f>IF(OR(F23="",H23="Tamamlandı"),"",F23-TODAY())</f>
        <v/>
      </c>
    </row>
    <row r="24">
      <c r="E24" s="2" t="n"/>
      <c r="F24" s="2" t="n"/>
      <c r="G24" s="3">
        <f>IF(OR(E24="",F24=""),"",NETWORKDAYS(E24,F24))</f>
        <v/>
      </c>
      <c r="I24" s="4" t="n"/>
      <c r="J24" s="3">
        <f>IF(OR(F24="",H24="Tamamlandı"),"",F24-TODAY())</f>
        <v/>
      </c>
    </row>
    <row r="25">
      <c r="E25" s="2" t="n"/>
      <c r="F25" s="2" t="n"/>
      <c r="G25" s="3">
        <f>IF(OR(E25="",F25=""),"",NETWORKDAYS(E25,F25))</f>
        <v/>
      </c>
      <c r="I25" s="4" t="n"/>
      <c r="J25" s="3">
        <f>IF(OR(F25="",H25="Tamamlandı"),"",F25-TODAY())</f>
        <v/>
      </c>
    </row>
    <row r="26">
      <c r="E26" s="2" t="n"/>
      <c r="F26" s="2" t="n"/>
      <c r="G26" s="3">
        <f>IF(OR(E26="",F26=""),"",NETWORKDAYS(E26,F26))</f>
        <v/>
      </c>
      <c r="I26" s="4" t="n"/>
      <c r="J26" s="3">
        <f>IF(OR(F26="",H26="Tamamlandı"),"",F26-TODAY())</f>
        <v/>
      </c>
    </row>
    <row r="27">
      <c r="E27" s="2" t="n"/>
      <c r="F27" s="2" t="n"/>
      <c r="G27" s="3">
        <f>IF(OR(E27="",F27=""),"",NETWORKDAYS(E27,F27))</f>
        <v/>
      </c>
      <c r="I27" s="4" t="n"/>
      <c r="J27" s="3">
        <f>IF(OR(F27="",H27="Tamamlandı"),"",F27-TODAY())</f>
        <v/>
      </c>
    </row>
    <row r="28">
      <c r="E28" s="2" t="n"/>
      <c r="F28" s="2" t="n"/>
      <c r="G28" s="3">
        <f>IF(OR(E28="",F28=""),"",NETWORKDAYS(E28,F28))</f>
        <v/>
      </c>
      <c r="I28" s="4" t="n"/>
      <c r="J28" s="3">
        <f>IF(OR(F28="",H28="Tamamlandı"),"",F28-TODAY())</f>
        <v/>
      </c>
    </row>
    <row r="29">
      <c r="E29" s="2" t="n"/>
      <c r="F29" s="2" t="n"/>
      <c r="G29" s="3">
        <f>IF(OR(E29="",F29=""),"",NETWORKDAYS(E29,F29))</f>
        <v/>
      </c>
      <c r="I29" s="4" t="n"/>
      <c r="J29" s="3">
        <f>IF(OR(F29="",H29="Tamamlandı"),"",F29-TODAY())</f>
        <v/>
      </c>
    </row>
    <row r="30">
      <c r="E30" s="2" t="n"/>
      <c r="F30" s="2" t="n"/>
      <c r="G30" s="3">
        <f>IF(OR(E30="",F30=""),"",NETWORKDAYS(E30,F30))</f>
        <v/>
      </c>
      <c r="I30" s="4" t="n"/>
      <c r="J30" s="3">
        <f>IF(OR(F30="",H30="Tamamlandı"),"",F30-TODAY())</f>
        <v/>
      </c>
    </row>
    <row r="31">
      <c r="E31" s="2" t="n"/>
      <c r="F31" s="2" t="n"/>
      <c r="G31" s="3">
        <f>IF(OR(E31="",F31=""),"",NETWORKDAYS(E31,F31))</f>
        <v/>
      </c>
      <c r="I31" s="4" t="n"/>
      <c r="J31" s="3">
        <f>IF(OR(F31="",H31="Tamamlandı"),"",F31-TODAY())</f>
        <v/>
      </c>
    </row>
    <row r="32">
      <c r="E32" s="2" t="n"/>
      <c r="F32" s="2" t="n"/>
      <c r="G32" s="3">
        <f>IF(OR(E32="",F32=""),"",NETWORKDAYS(E32,F32))</f>
        <v/>
      </c>
      <c r="I32" s="4" t="n"/>
      <c r="J32" s="3">
        <f>IF(OR(F32="",H32="Tamamlandı"),"",F32-TODAY())</f>
        <v/>
      </c>
    </row>
    <row r="33">
      <c r="E33" s="2" t="n"/>
      <c r="F33" s="2" t="n"/>
      <c r="G33" s="3">
        <f>IF(OR(E33="",F33=""),"",NETWORKDAYS(E33,F33))</f>
        <v/>
      </c>
      <c r="I33" s="4" t="n"/>
      <c r="J33" s="3">
        <f>IF(OR(F33="",H33="Tamamlandı"),"",F33-TODAY())</f>
        <v/>
      </c>
    </row>
    <row r="34">
      <c r="E34" s="2" t="n"/>
      <c r="F34" s="2" t="n"/>
      <c r="G34" s="3">
        <f>IF(OR(E34="",F34=""),"",NETWORKDAYS(E34,F34))</f>
        <v/>
      </c>
      <c r="I34" s="4" t="n"/>
      <c r="J34" s="3">
        <f>IF(OR(F34="",H34="Tamamlandı"),"",F34-TODAY())</f>
        <v/>
      </c>
    </row>
    <row r="35">
      <c r="E35" s="2" t="n"/>
      <c r="F35" s="2" t="n"/>
      <c r="G35" s="3">
        <f>IF(OR(E35="",F35=""),"",NETWORKDAYS(E35,F35))</f>
        <v/>
      </c>
      <c r="I35" s="4" t="n"/>
      <c r="J35" s="3">
        <f>IF(OR(F35="",H35="Tamamlandı"),"",F35-TODAY())</f>
        <v/>
      </c>
    </row>
    <row r="36">
      <c r="E36" s="2" t="n"/>
      <c r="F36" s="2" t="n"/>
      <c r="G36" s="3">
        <f>IF(OR(E36="",F36=""),"",NETWORKDAYS(E36,F36))</f>
        <v/>
      </c>
      <c r="I36" s="4" t="n"/>
      <c r="J36" s="3">
        <f>IF(OR(F36="",H36="Tamamlandı"),"",F36-TODAY())</f>
        <v/>
      </c>
    </row>
    <row r="37">
      <c r="E37" s="2" t="n"/>
      <c r="F37" s="2" t="n"/>
      <c r="G37" s="3">
        <f>IF(OR(E37="",F37=""),"",NETWORKDAYS(E37,F37))</f>
        <v/>
      </c>
      <c r="I37" s="4" t="n"/>
      <c r="J37" s="3">
        <f>IF(OR(F37="",H37="Tamamlandı"),"",F37-TODAY())</f>
        <v/>
      </c>
    </row>
    <row r="38">
      <c r="E38" s="2" t="n"/>
      <c r="F38" s="2" t="n"/>
      <c r="G38" s="3">
        <f>IF(OR(E38="",F38=""),"",NETWORKDAYS(E38,F38))</f>
        <v/>
      </c>
      <c r="I38" s="4" t="n"/>
      <c r="J38" s="3">
        <f>IF(OR(F38="",H38="Tamamlandı"),"",F38-TODAY())</f>
        <v/>
      </c>
    </row>
    <row r="39">
      <c r="E39" s="2" t="n"/>
      <c r="F39" s="2" t="n"/>
      <c r="G39" s="3">
        <f>IF(OR(E39="",F39=""),"",NETWORKDAYS(E39,F39))</f>
        <v/>
      </c>
      <c r="I39" s="4" t="n"/>
      <c r="J39" s="3">
        <f>IF(OR(F39="",H39="Tamamlandı"),"",F39-TODAY())</f>
        <v/>
      </c>
    </row>
    <row r="40">
      <c r="E40" s="2" t="n"/>
      <c r="F40" s="2" t="n"/>
      <c r="G40" s="3">
        <f>IF(OR(E40="",F40=""),"",NETWORKDAYS(E40,F40))</f>
        <v/>
      </c>
      <c r="I40" s="4" t="n"/>
      <c r="J40" s="3">
        <f>IF(OR(F40="",H40="Tamamlandı"),"",F40-TODAY())</f>
        <v/>
      </c>
    </row>
    <row r="41">
      <c r="E41" s="2" t="n"/>
      <c r="F41" s="2" t="n"/>
      <c r="G41" s="3">
        <f>IF(OR(E41="",F41=""),"",NETWORKDAYS(E41,F41))</f>
        <v/>
      </c>
      <c r="I41" s="4" t="n"/>
      <c r="J41" s="3">
        <f>IF(OR(F41="",H41="Tamamlandı"),"",F41-TODAY())</f>
        <v/>
      </c>
    </row>
    <row r="42">
      <c r="E42" s="2" t="n"/>
      <c r="F42" s="2" t="n"/>
      <c r="G42" s="3">
        <f>IF(OR(E42="",F42=""),"",NETWORKDAYS(E42,F42))</f>
        <v/>
      </c>
      <c r="I42" s="4" t="n"/>
      <c r="J42" s="3">
        <f>IF(OR(F42="",H42="Tamamlandı"),"",F42-TODAY())</f>
        <v/>
      </c>
    </row>
    <row r="43">
      <c r="E43" s="2" t="n"/>
      <c r="F43" s="2" t="n"/>
      <c r="G43" s="3">
        <f>IF(OR(E43="",F43=""),"",NETWORKDAYS(E43,F43))</f>
        <v/>
      </c>
      <c r="I43" s="4" t="n"/>
      <c r="J43" s="3">
        <f>IF(OR(F43="",H43="Tamamlandı"),"",F43-TODAY())</f>
        <v/>
      </c>
    </row>
    <row r="44">
      <c r="E44" s="2" t="n"/>
      <c r="F44" s="2" t="n"/>
      <c r="G44" s="3">
        <f>IF(OR(E44="",F44=""),"",NETWORKDAYS(E44,F44))</f>
        <v/>
      </c>
      <c r="I44" s="4" t="n"/>
      <c r="J44" s="3">
        <f>IF(OR(F44="",H44="Tamamlandı"),"",F44-TODAY())</f>
        <v/>
      </c>
    </row>
    <row r="45">
      <c r="E45" s="2" t="n"/>
      <c r="F45" s="2" t="n"/>
      <c r="G45" s="3">
        <f>IF(OR(E45="",F45=""),"",NETWORKDAYS(E45,F45))</f>
        <v/>
      </c>
      <c r="I45" s="4" t="n"/>
      <c r="J45" s="3">
        <f>IF(OR(F45="",H45="Tamamlandı"),"",F45-TODAY())</f>
        <v/>
      </c>
    </row>
    <row r="46">
      <c r="E46" s="2" t="n"/>
      <c r="F46" s="2" t="n"/>
      <c r="G46" s="3">
        <f>IF(OR(E46="",F46=""),"",NETWORKDAYS(E46,F46))</f>
        <v/>
      </c>
      <c r="I46" s="4" t="n"/>
      <c r="J46" s="3">
        <f>IF(OR(F46="",H46="Tamamlandı"),"",F46-TODAY())</f>
        <v/>
      </c>
    </row>
    <row r="47">
      <c r="E47" s="2" t="n"/>
      <c r="F47" s="2" t="n"/>
      <c r="G47" s="3">
        <f>IF(OR(E47="",F47=""),"",NETWORKDAYS(E47,F47))</f>
        <v/>
      </c>
      <c r="I47" s="4" t="n"/>
      <c r="J47" s="3">
        <f>IF(OR(F47="",H47="Tamamlandı"),"",F47-TODAY())</f>
        <v/>
      </c>
    </row>
    <row r="48">
      <c r="E48" s="2" t="n"/>
      <c r="F48" s="2" t="n"/>
      <c r="G48" s="3">
        <f>IF(OR(E48="",F48=""),"",NETWORKDAYS(E48,F48))</f>
        <v/>
      </c>
      <c r="I48" s="4" t="n"/>
      <c r="J48" s="3">
        <f>IF(OR(F48="",H48="Tamamlandı"),"",F48-TODAY())</f>
        <v/>
      </c>
    </row>
    <row r="49">
      <c r="E49" s="2" t="n"/>
      <c r="F49" s="2" t="n"/>
      <c r="G49" s="3">
        <f>IF(OR(E49="",F49=""),"",NETWORKDAYS(E49,F49))</f>
        <v/>
      </c>
      <c r="I49" s="4" t="n"/>
      <c r="J49" s="3">
        <f>IF(OR(F49="",H49="Tamamlandı"),"",F49-TODAY())</f>
        <v/>
      </c>
    </row>
    <row r="50">
      <c r="E50" s="2" t="n"/>
      <c r="F50" s="2" t="n"/>
      <c r="G50" s="3">
        <f>IF(OR(E50="",F50=""),"",NETWORKDAYS(E50,F50))</f>
        <v/>
      </c>
      <c r="I50" s="4" t="n"/>
      <c r="J50" s="3">
        <f>IF(OR(F50="",H50="Tamamlandı"),"",F50-TODAY())</f>
        <v/>
      </c>
    </row>
    <row r="51">
      <c r="E51" s="2" t="n"/>
      <c r="F51" s="2" t="n"/>
      <c r="G51" s="3">
        <f>IF(OR(E51="",F51=""),"",NETWORKDAYS(E51,F51))</f>
        <v/>
      </c>
      <c r="I51" s="4" t="n"/>
      <c r="J51" s="3">
        <f>IF(OR(F51="",H51="Tamamlandı"),"",F51-TODAY())</f>
        <v/>
      </c>
    </row>
    <row r="52">
      <c r="E52" s="2" t="n"/>
      <c r="F52" s="2" t="n"/>
      <c r="G52" s="3">
        <f>IF(OR(E52="",F52=""),"",NETWORKDAYS(E52,F52))</f>
        <v/>
      </c>
      <c r="I52" s="4" t="n"/>
      <c r="J52" s="3">
        <f>IF(OR(F52="",H52="Tamamlandı"),"",F52-TODAY())</f>
        <v/>
      </c>
    </row>
    <row r="53">
      <c r="E53" s="2" t="n"/>
      <c r="F53" s="2" t="n"/>
      <c r="G53" s="3">
        <f>IF(OR(E53="",F53=""),"",NETWORKDAYS(E53,F53))</f>
        <v/>
      </c>
      <c r="I53" s="4" t="n"/>
      <c r="J53" s="3">
        <f>IF(OR(F53="",H53="Tamamlandı"),"",F53-TODAY())</f>
        <v/>
      </c>
    </row>
    <row r="54">
      <c r="E54" s="2" t="n"/>
      <c r="F54" s="2" t="n"/>
      <c r="G54" s="3">
        <f>IF(OR(E54="",F54=""),"",NETWORKDAYS(E54,F54))</f>
        <v/>
      </c>
      <c r="I54" s="4" t="n"/>
      <c r="J54" s="3">
        <f>IF(OR(F54="",H54="Tamamlandı"),"",F54-TODAY())</f>
        <v/>
      </c>
    </row>
    <row r="55">
      <c r="E55" s="2" t="n"/>
      <c r="F55" s="2" t="n"/>
      <c r="G55" s="3">
        <f>IF(OR(E55="",F55=""),"",NETWORKDAYS(E55,F55))</f>
        <v/>
      </c>
      <c r="I55" s="4" t="n"/>
      <c r="J55" s="3">
        <f>IF(OR(F55="",H55="Tamamlandı"),"",F55-TODAY())</f>
        <v/>
      </c>
    </row>
    <row r="56">
      <c r="E56" s="2" t="n"/>
      <c r="F56" s="2" t="n"/>
      <c r="G56" s="3">
        <f>IF(OR(E56="",F56=""),"",NETWORKDAYS(E56,F56))</f>
        <v/>
      </c>
      <c r="I56" s="4" t="n"/>
      <c r="J56" s="3">
        <f>IF(OR(F56="",H56="Tamamlandı"),"",F56-TODAY())</f>
        <v/>
      </c>
    </row>
    <row r="57">
      <c r="E57" s="2" t="n"/>
      <c r="F57" s="2" t="n"/>
      <c r="G57" s="3">
        <f>IF(OR(E57="",F57=""),"",NETWORKDAYS(E57,F57))</f>
        <v/>
      </c>
      <c r="I57" s="4" t="n"/>
      <c r="J57" s="3">
        <f>IF(OR(F57="",H57="Tamamlandı"),"",F57-TODAY())</f>
        <v/>
      </c>
    </row>
    <row r="58">
      <c r="E58" s="2" t="n"/>
      <c r="F58" s="2" t="n"/>
      <c r="G58" s="3">
        <f>IF(OR(E58="",F58=""),"",NETWORKDAYS(E58,F58))</f>
        <v/>
      </c>
      <c r="I58" s="4" t="n"/>
      <c r="J58" s="3">
        <f>IF(OR(F58="",H58="Tamamlandı"),"",F58-TODAY())</f>
        <v/>
      </c>
    </row>
    <row r="59">
      <c r="E59" s="2" t="n"/>
      <c r="F59" s="2" t="n"/>
      <c r="G59" s="3">
        <f>IF(OR(E59="",F59=""),"",NETWORKDAYS(E59,F59))</f>
        <v/>
      </c>
      <c r="I59" s="4" t="n"/>
      <c r="J59" s="3">
        <f>IF(OR(F59="",H59="Tamamlandı"),"",F59-TODAY())</f>
        <v/>
      </c>
    </row>
    <row r="60">
      <c r="E60" s="2" t="n"/>
      <c r="F60" s="2" t="n"/>
      <c r="G60" s="3">
        <f>IF(OR(E60="",F60=""),"",NETWORKDAYS(E60,F60))</f>
        <v/>
      </c>
      <c r="I60" s="4" t="n"/>
      <c r="J60" s="3">
        <f>IF(OR(F60="",H60="Tamamlandı"),"",F60-TODAY())</f>
        <v/>
      </c>
    </row>
    <row r="61">
      <c r="E61" s="2" t="n"/>
      <c r="F61" s="2" t="n"/>
      <c r="G61" s="3">
        <f>IF(OR(E61="",F61=""),"",NETWORKDAYS(E61,F61))</f>
        <v/>
      </c>
      <c r="I61" s="4" t="n"/>
      <c r="J61" s="3">
        <f>IF(OR(F61="",H61="Tamamlandı"),"",F61-TODAY())</f>
        <v/>
      </c>
    </row>
  </sheetData>
  <conditionalFormatting sqref="J2:J61">
    <cfRule type="cellIs" priority="1" operator="lessThan" dxfId="0">
      <formula>0</formula>
    </cfRule>
  </conditionalFormatting>
  <conditionalFormatting sqref="H2:H61">
    <cfRule type="cellIs" priority="2" operator="equal" dxfId="1">
      <formula>"Tamamlandı"</formula>
    </cfRule>
    <cfRule type="cellIs" priority="3" operator="equal" dxfId="2">
      <formula>"Beklemede"</formula>
    </cfRule>
  </conditionalFormatting>
  <dataValidations count="3">
    <dataValidation sqref="B2:B61" showDropDown="0" showInputMessage="0" showErrorMessage="0" allowBlank="1" errorTitle="Geçersiz değer" error="Listeden bir değer seçin" type="list">
      <formula1>"Planlama,Tasarım,Geliştirme,Test,Teslim"</formula1>
    </dataValidation>
    <dataValidation sqref="D2:D61" showDropDown="0" showInputMessage="0" showErrorMessage="0" allowBlank="1" errorTitle="Geçersiz değer" error="Listeden bir değer seçin" type="list">
      <formula1>"Yüksek,Orta,Düşük"</formula1>
    </dataValidation>
    <dataValidation sqref="H2:H61" showDropDown="0" showInputMessage="0" showErrorMessage="0" allowBlank="1" errorTitle="Geçersiz değer" error="Listeden bir değer seçin" type="list">
      <formula1>"Başlamadı,Devam ediyor,Beklemede,Tamamlandı"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0" customWidth="1" min="4" max="4"/>
  </cols>
  <sheetData>
    <row r="1">
      <c r="A1" s="1" t="inlineStr">
        <is>
          <t>Aşama</t>
        </is>
      </c>
      <c r="B1" s="1" t="inlineStr">
        <is>
          <t>Görev sayısı</t>
        </is>
      </c>
      <c r="C1" s="1" t="inlineStr">
        <is>
          <t>Ortalama ilerleme</t>
        </is>
      </c>
      <c r="D1" s="1" t="inlineStr">
        <is>
          <t>İş günü</t>
        </is>
      </c>
    </row>
    <row r="2">
      <c r="A2" t="inlineStr">
        <is>
          <t>Planlama</t>
        </is>
      </c>
      <c r="B2" s="3">
        <f>COUNTIF('Görevler'!$B:$B,$A2)</f>
        <v/>
      </c>
      <c r="C2" s="4">
        <f>IFERROR(AVERAGEIFS('Görevler'!$I:$I,'Görevler'!$B:$B,$A2),0)</f>
        <v/>
      </c>
      <c r="D2" s="3">
        <f>SUMIFS('Görevler'!$G:$G,'Görevler'!$B:$B,$A2)</f>
        <v/>
      </c>
      <c r="G2" s="5" t="inlineStr">
        <is>
          <t>Başlamadı</t>
        </is>
      </c>
      <c r="H2" s="3">
        <f>COUNTIF('Görevler'!$H:$H,G2)</f>
        <v/>
      </c>
    </row>
    <row r="3">
      <c r="A3" t="inlineStr">
        <is>
          <t>Tasarım</t>
        </is>
      </c>
      <c r="B3" s="3">
        <f>COUNTIF('Görevler'!$B:$B,$A3)</f>
        <v/>
      </c>
      <c r="C3" s="4">
        <f>IFERROR(AVERAGEIFS('Görevler'!$I:$I,'Görevler'!$B:$B,$A3),0)</f>
        <v/>
      </c>
      <c r="D3" s="3">
        <f>SUMIFS('Görevler'!$G:$G,'Görevler'!$B:$B,$A3)</f>
        <v/>
      </c>
      <c r="G3" s="5" t="inlineStr">
        <is>
          <t>Devam ediyor</t>
        </is>
      </c>
      <c r="H3" s="3">
        <f>COUNTIF('Görevler'!$H:$H,G3)</f>
        <v/>
      </c>
    </row>
    <row r="4">
      <c r="A4" t="inlineStr">
        <is>
          <t>Geliştirme</t>
        </is>
      </c>
      <c r="B4" s="3">
        <f>COUNTIF('Görevler'!$B:$B,$A4)</f>
        <v/>
      </c>
      <c r="C4" s="4">
        <f>IFERROR(AVERAGEIFS('Görevler'!$I:$I,'Görevler'!$B:$B,$A4),0)</f>
        <v/>
      </c>
      <c r="D4" s="3">
        <f>SUMIFS('Görevler'!$G:$G,'Görevler'!$B:$B,$A4)</f>
        <v/>
      </c>
      <c r="G4" s="5" t="inlineStr">
        <is>
          <t>Beklemede</t>
        </is>
      </c>
      <c r="H4" s="3">
        <f>COUNTIF('Görevler'!$H:$H,G4)</f>
        <v/>
      </c>
    </row>
    <row r="5">
      <c r="A5" t="inlineStr">
        <is>
          <t>Test</t>
        </is>
      </c>
      <c r="B5" s="3">
        <f>COUNTIF('Görevler'!$B:$B,$A5)</f>
        <v/>
      </c>
      <c r="C5" s="4">
        <f>IFERROR(AVERAGEIFS('Görevler'!$I:$I,'Görevler'!$B:$B,$A5),0)</f>
        <v/>
      </c>
      <c r="D5" s="3">
        <f>SUMIFS('Görevler'!$G:$G,'Görevler'!$B:$B,$A5)</f>
        <v/>
      </c>
      <c r="G5" s="5" t="inlineStr">
        <is>
          <t>Tamamlandı</t>
        </is>
      </c>
      <c r="H5" s="3">
        <f>COUNTIF('Görevler'!$H:$H,G5)</f>
        <v/>
      </c>
    </row>
    <row r="6">
      <c r="A6" t="inlineStr">
        <is>
          <t>Teslim</t>
        </is>
      </c>
      <c r="B6" s="3">
        <f>COUNTIF('Görevler'!$B:$B,$A6)</f>
        <v/>
      </c>
      <c r="C6" s="4">
        <f>IFERROR(AVERAGEIFS('Görevler'!$I:$I,'Görevler'!$B:$B,$A6),0)</f>
        <v/>
      </c>
      <c r="D6" s="3">
        <f>SUMIFS('Görevler'!$G:$G,'Görevler'!$B:$B,$A6)</f>
        <v/>
      </c>
    </row>
    <row r="7">
      <c r="G7" s="5" t="inlineStr">
        <is>
          <t>Toplam görev</t>
        </is>
      </c>
      <c r="H7" s="3">
        <f>COUNTA('Görevler'!A2:A61)</f>
        <v/>
      </c>
    </row>
    <row r="8">
      <c r="G8" s="5" t="inlineStr">
        <is>
          <t>Tamamlanan görev oranı</t>
        </is>
      </c>
      <c r="H8" s="4">
        <f>IFERROR(COUNTIF('Görevler'!$H:$H,"Tamamlandı")/H7,0)</f>
        <v/>
      </c>
    </row>
    <row r="9">
      <c r="G9" s="5" t="inlineStr">
        <is>
          <t>Süreye göre ilerleme</t>
        </is>
      </c>
      <c r="H9" s="4">
        <f>IFERROR(SUMPRODUCT('Görevler'!G2:G61,'Görevler'!I2:I61)/SUM('Görevler'!G2:G61),0)</f>
        <v/>
      </c>
    </row>
    <row r="10">
      <c r="G10" s="5" t="inlineStr">
        <is>
          <t>Geciken görev</t>
        </is>
      </c>
      <c r="H10" s="3">
        <f>COUNTIF('Görevler'!$J:$J,"&lt;0")</f>
        <v/>
      </c>
    </row>
    <row r="11">
      <c r="G11" s="5" t="inlineStr">
        <is>
          <t>Proje başlangıcı</t>
        </is>
      </c>
      <c r="H11" s="2">
        <f>MIN('Görevler'!$E:$E)</f>
        <v/>
      </c>
    </row>
    <row r="12">
      <c r="G12" s="5" t="inlineStr">
        <is>
          <t>Planlanan bitiş</t>
        </is>
      </c>
      <c r="H12" s="2">
        <f>MAX('Görevler'!$F:$F)</f>
        <v/>
      </c>
    </row>
  </sheetData>
  <conditionalFormatting sqref="H10">
    <cfRule type="cellIs" priority="1" operator="greaterThan" dxfId="0">
      <formula>0</formula>
    </cfRule>
  </conditionalFormatting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2026-10-16T11:20:13Z</dcterms:created>
  <dcterms:modified xsi:type="dcterms:W3CDTF">2026-10-16T11:20:13Z</dcterms:modified>
</cp:coreProperties>
</file>