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lar" sheetId="1" state="visible" r:id="rId1"/>
    <sheet name="Ayarlar" sheetId="2" state="visible" r:id="rId2"/>
    <sheet name="Öz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1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C7CE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Değerlendirmelere göre sınıf ortalaması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'Özet'!$A$2:$A$6</f>
            </numRef>
          </cat>
          <val>
            <numRef>
              <f>'Özet'!$B$2:$B$6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8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NotTablosu" displayName="NotTablosu" ref="A1:K41" headerRowCount="1">
  <autoFilter ref="A1:K41"/>
  <tableColumns count="11">
    <tableColumn id="1" name="No"/>
    <tableColumn id="2" name="Ad Soyad"/>
    <tableColumn id="3" name="Yazılı 1"/>
    <tableColumn id="4" name="Yazılı 2"/>
    <tableColumn id="5" name="Proje"/>
    <tableColumn id="6" name="Performans 1"/>
    <tableColumn id="7" name="Performans 2"/>
    <tableColumn id="8" name="Ortalama"/>
    <tableColumn id="9" name="Durum"/>
    <tableColumn id="10" name="Sıra"/>
    <tableColumn id="11" name="Eksik no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1" customWidth="1" min="8" max="8"/>
    <col width="9" customWidth="1" min="9" max="9"/>
    <col width="7" customWidth="1" min="10" max="10"/>
    <col width="10" customWidth="1" min="11" max="11"/>
  </cols>
  <sheetData>
    <row r="1">
      <c r="A1" s="1" t="inlineStr">
        <is>
          <t>No</t>
        </is>
      </c>
      <c r="B1" s="1" t="inlineStr">
        <is>
          <t>Ad Soyad</t>
        </is>
      </c>
      <c r="C1" s="1" t="inlineStr">
        <is>
          <t>Yazılı 1</t>
        </is>
      </c>
      <c r="D1" s="1" t="inlineStr">
        <is>
          <t>Yazılı 2</t>
        </is>
      </c>
      <c r="E1" s="1" t="inlineStr">
        <is>
          <t>Proje</t>
        </is>
      </c>
      <c r="F1" s="1" t="inlineStr">
        <is>
          <t>Performans 1</t>
        </is>
      </c>
      <c r="G1" s="1" t="inlineStr">
        <is>
          <t>Performans 2</t>
        </is>
      </c>
      <c r="H1" s="1" t="inlineStr">
        <is>
          <t>Ortalama</t>
        </is>
      </c>
      <c r="I1" s="1" t="inlineStr">
        <is>
          <t>Durum</t>
        </is>
      </c>
      <c r="J1" s="1" t="inlineStr">
        <is>
          <t>Sıra</t>
        </is>
      </c>
      <c r="K1" s="1" t="inlineStr">
        <is>
          <t>Eksik not</t>
        </is>
      </c>
    </row>
    <row r="2">
      <c r="A2" s="2" t="n">
        <v>1</v>
      </c>
      <c r="B2" t="inlineStr">
        <is>
          <t>Ali Aydın</t>
        </is>
      </c>
      <c r="C2" s="3" t="n">
        <v>72</v>
      </c>
      <c r="D2" s="3" t="n">
        <v>80</v>
      </c>
      <c r="E2" s="3" t="n">
        <v>90</v>
      </c>
      <c r="F2" s="3" t="n">
        <v>85</v>
      </c>
      <c r="G2" s="3" t="n">
        <v>90</v>
      </c>
      <c r="H2" s="3">
        <f>IF(OR(B2="",COUNT(C2:G2)=0),"",ROUND(SUMPRODUCT(C2:G2,Ayarlar!$A$2:$E$2)/SUMPRODUCT(--(C2:G2&lt;&gt;""),Ayarlar!$A$2:$E$2),2))</f>
        <v/>
      </c>
      <c r="I2">
        <f>IF(H2="","",IF(H2&gt;=Ayarlar!$F$2,"Geçti","Kaldı"))</f>
        <v/>
      </c>
      <c r="J2" s="2">
        <f>IF(H2="","",_xlfn.RANK.EQ(H2,$H$2:$H$41))</f>
        <v/>
      </c>
      <c r="K2" s="2">
        <f>IF(B2="","",5-COUNT(C2:G2))</f>
        <v/>
      </c>
    </row>
    <row r="3">
      <c r="A3" s="2" t="n">
        <v>2</v>
      </c>
      <c r="B3" t="inlineStr">
        <is>
          <t>Buse Kara</t>
        </is>
      </c>
      <c r="C3" s="3" t="n">
        <v>45</v>
      </c>
      <c r="D3" s="3" t="n">
        <v>52</v>
      </c>
      <c r="E3" s="3" t="n">
        <v>70</v>
      </c>
      <c r="F3" s="3" t="n">
        <v>60</v>
      </c>
      <c r="G3" s="3" t="n">
        <v>65</v>
      </c>
      <c r="H3" s="3">
        <f>IF(OR(B3="",COUNT(C3:G3)=0),"",ROUND(SUMPRODUCT(C3:G3,Ayarlar!$A$2:$E$2)/SUMPRODUCT(--(C3:G3&lt;&gt;""),Ayarlar!$A$2:$E$2),2))</f>
        <v/>
      </c>
      <c r="I3">
        <f>IF(H3="","",IF(H3&gt;=Ayarlar!$F$2,"Geçti","Kaldı"))</f>
        <v/>
      </c>
      <c r="J3" s="2">
        <f>IF(H3="","",_xlfn.RANK.EQ(H3,$H$2:$H$41))</f>
        <v/>
      </c>
      <c r="K3" s="2">
        <f>IF(B3="","",5-COUNT(C3:G3))</f>
        <v/>
      </c>
    </row>
    <row r="4">
      <c r="A4" s="2" t="n">
        <v>3</v>
      </c>
      <c r="B4" t="inlineStr">
        <is>
          <t>Cem Öztürk</t>
        </is>
      </c>
      <c r="C4" s="3" t="n">
        <v>88</v>
      </c>
      <c r="D4" s="3" t="n">
        <v>94</v>
      </c>
      <c r="E4" s="3" t="n">
        <v>95</v>
      </c>
      <c r="F4" s="3" t="n">
        <v>90</v>
      </c>
      <c r="G4" s="3" t="n">
        <v>100</v>
      </c>
      <c r="H4" s="3">
        <f>IF(OR(B4="",COUNT(C4:G4)=0),"",ROUND(SUMPRODUCT(C4:G4,Ayarlar!$A$2:$E$2)/SUMPRODUCT(--(C4:G4&lt;&gt;""),Ayarlar!$A$2:$E$2),2))</f>
        <v/>
      </c>
      <c r="I4">
        <f>IF(H4="","",IF(H4&gt;=Ayarlar!$F$2,"Geçti","Kaldı"))</f>
        <v/>
      </c>
      <c r="J4" s="2">
        <f>IF(H4="","",_xlfn.RANK.EQ(H4,$H$2:$H$41))</f>
        <v/>
      </c>
      <c r="K4" s="2">
        <f>IF(B4="","",5-COUNT(C4:G4))</f>
        <v/>
      </c>
    </row>
    <row r="5">
      <c r="A5" s="2" t="n">
        <v>4</v>
      </c>
      <c r="B5" t="inlineStr">
        <is>
          <t>Defne Yıldız</t>
        </is>
      </c>
      <c r="C5" s="3" t="n">
        <v>65</v>
      </c>
      <c r="D5" s="3" t="n">
        <v>58</v>
      </c>
      <c r="E5" s="3" t="n">
        <v>80</v>
      </c>
      <c r="F5" s="3" t="n">
        <v>75</v>
      </c>
      <c r="G5" s="3" t="n">
        <v>70</v>
      </c>
      <c r="H5" s="3">
        <f>IF(OR(B5="",COUNT(C5:G5)=0),"",ROUND(SUMPRODUCT(C5:G5,Ayarlar!$A$2:$E$2)/SUMPRODUCT(--(C5:G5&lt;&gt;""),Ayarlar!$A$2:$E$2),2))</f>
        <v/>
      </c>
      <c r="I5">
        <f>IF(H5="","",IF(H5&gt;=Ayarlar!$F$2,"Geçti","Kaldı"))</f>
        <v/>
      </c>
      <c r="J5" s="2">
        <f>IF(H5="","",_xlfn.RANK.EQ(H5,$H$2:$H$41))</f>
        <v/>
      </c>
      <c r="K5" s="2">
        <f>IF(B5="","",5-COUNT(C5:G5))</f>
        <v/>
      </c>
    </row>
    <row r="6">
      <c r="A6" s="2" t="n">
        <v>5</v>
      </c>
      <c r="B6" t="inlineStr">
        <is>
          <t>Emre Koç</t>
        </is>
      </c>
      <c r="C6" s="3" t="n">
        <v>38</v>
      </c>
      <c r="D6" s="3" t="n">
        <v>41</v>
      </c>
      <c r="E6" s="3" t="n">
        <v>55</v>
      </c>
      <c r="F6" s="3" t="n">
        <v>50</v>
      </c>
      <c r="G6" s="3" t="n">
        <v>60</v>
      </c>
      <c r="H6" s="3">
        <f>IF(OR(B6="",COUNT(C6:G6)=0),"",ROUND(SUMPRODUCT(C6:G6,Ayarlar!$A$2:$E$2)/SUMPRODUCT(--(C6:G6&lt;&gt;""),Ayarlar!$A$2:$E$2),2))</f>
        <v/>
      </c>
      <c r="I6">
        <f>IF(H6="","",IF(H6&gt;=Ayarlar!$F$2,"Geçti","Kaldı"))</f>
        <v/>
      </c>
      <c r="J6" s="2">
        <f>IF(H6="","",_xlfn.RANK.EQ(H6,$H$2:$H$41))</f>
        <v/>
      </c>
      <c r="K6" s="2">
        <f>IF(B6="","",5-COUNT(C6:G6))</f>
        <v/>
      </c>
    </row>
    <row r="7">
      <c r="A7" s="2" t="n">
        <v>6</v>
      </c>
      <c r="B7" t="inlineStr">
        <is>
          <t>Feyza Polat</t>
        </is>
      </c>
      <c r="C7" s="3" t="n">
        <v>92</v>
      </c>
      <c r="D7" s="3" t="n">
        <v>85</v>
      </c>
      <c r="E7" s="3" t="n">
        <v>100</v>
      </c>
      <c r="F7" s="3" t="n">
        <v>95</v>
      </c>
      <c r="G7" s="3" t="n">
        <v>95</v>
      </c>
      <c r="H7" s="3">
        <f>IF(OR(B7="",COUNT(C7:G7)=0),"",ROUND(SUMPRODUCT(C7:G7,Ayarlar!$A$2:$E$2)/SUMPRODUCT(--(C7:G7&lt;&gt;""),Ayarlar!$A$2:$E$2),2))</f>
        <v/>
      </c>
      <c r="I7">
        <f>IF(H7="","",IF(H7&gt;=Ayarlar!$F$2,"Geçti","Kaldı"))</f>
        <v/>
      </c>
      <c r="J7" s="2">
        <f>IF(H7="","",_xlfn.RANK.EQ(H7,$H$2:$H$41))</f>
        <v/>
      </c>
      <c r="K7" s="2">
        <f>IF(B7="","",5-COUNT(C7:G7))</f>
        <v/>
      </c>
    </row>
    <row r="8">
      <c r="A8" s="2" t="n">
        <v>7</v>
      </c>
      <c r="B8" t="inlineStr">
        <is>
          <t>Gökhan Uçar</t>
        </is>
      </c>
      <c r="C8" s="3" t="n">
        <v>55</v>
      </c>
      <c r="D8" s="3" t="n"/>
      <c r="E8" s="3" t="n">
        <v>75</v>
      </c>
      <c r="F8" s="3" t="n">
        <v>70</v>
      </c>
      <c r="G8" s="3" t="n">
        <v>80</v>
      </c>
      <c r="H8" s="3">
        <f>IF(OR(B8="",COUNT(C8:G8)=0),"",ROUND(SUMPRODUCT(C8:G8,Ayarlar!$A$2:$E$2)/SUMPRODUCT(--(C8:G8&lt;&gt;""),Ayarlar!$A$2:$E$2),2))</f>
        <v/>
      </c>
      <c r="I8">
        <f>IF(H8="","",IF(H8&gt;=Ayarlar!$F$2,"Geçti","Kaldı"))</f>
        <v/>
      </c>
      <c r="J8" s="2">
        <f>IF(H8="","",_xlfn.RANK.EQ(H8,$H$2:$H$41))</f>
        <v/>
      </c>
      <c r="K8" s="2">
        <f>IF(B8="","",5-COUNT(C8:G8))</f>
        <v/>
      </c>
    </row>
    <row r="9">
      <c r="A9" s="2" t="n">
        <v>8</v>
      </c>
      <c r="B9" t="inlineStr">
        <is>
          <t>Hilal Erdem</t>
        </is>
      </c>
      <c r="C9" s="3" t="n">
        <v>77</v>
      </c>
      <c r="D9" s="3" t="n">
        <v>70</v>
      </c>
      <c r="E9" s="3" t="n">
        <v>85</v>
      </c>
      <c r="F9" s="3" t="n">
        <v>80</v>
      </c>
      <c r="G9" s="3" t="n">
        <v>85</v>
      </c>
      <c r="H9" s="3">
        <f>IF(OR(B9="",COUNT(C9:G9)=0),"",ROUND(SUMPRODUCT(C9:G9,Ayarlar!$A$2:$E$2)/SUMPRODUCT(--(C9:G9&lt;&gt;""),Ayarlar!$A$2:$E$2),2))</f>
        <v/>
      </c>
      <c r="I9">
        <f>IF(H9="","",IF(H9&gt;=Ayarlar!$F$2,"Geçti","Kaldı"))</f>
        <v/>
      </c>
      <c r="J9" s="2">
        <f>IF(H9="","",_xlfn.RANK.EQ(H9,$H$2:$H$41))</f>
        <v/>
      </c>
      <c r="K9" s="2">
        <f>IF(B9="","",5-COUNT(C9:G9))</f>
        <v/>
      </c>
    </row>
    <row r="10">
      <c r="A10" s="2" t="n">
        <v>9</v>
      </c>
      <c r="B10" t="inlineStr">
        <is>
          <t>İlker Tan</t>
        </is>
      </c>
      <c r="C10" s="3" t="n">
        <v>30</v>
      </c>
      <c r="D10" s="3" t="n">
        <v>35</v>
      </c>
      <c r="E10" s="3" t="n">
        <v>40</v>
      </c>
      <c r="F10" s="3" t="n">
        <v>50</v>
      </c>
      <c r="G10" s="3" t="n">
        <v>45</v>
      </c>
      <c r="H10" s="3">
        <f>IF(OR(B10="",COUNT(C10:G10)=0),"",ROUND(SUMPRODUCT(C10:G10,Ayarlar!$A$2:$E$2)/SUMPRODUCT(--(C10:G10&lt;&gt;""),Ayarlar!$A$2:$E$2),2))</f>
        <v/>
      </c>
      <c r="I10">
        <f>IF(H10="","",IF(H10&gt;=Ayarlar!$F$2,"Geçti","Kaldı"))</f>
        <v/>
      </c>
      <c r="J10" s="2">
        <f>IF(H10="","",_xlfn.RANK.EQ(H10,$H$2:$H$41))</f>
        <v/>
      </c>
      <c r="K10" s="2">
        <f>IF(B10="","",5-COUNT(C10:G10))</f>
        <v/>
      </c>
    </row>
    <row r="11">
      <c r="A11" s="2" t="n">
        <v>10</v>
      </c>
      <c r="B11" t="inlineStr">
        <is>
          <t>Jale Su</t>
        </is>
      </c>
      <c r="C11" s="3" t="n">
        <v>60</v>
      </c>
      <c r="D11" s="3" t="n">
        <v>68</v>
      </c>
      <c r="E11" s="3" t="n">
        <v>70</v>
      </c>
      <c r="F11" s="3" t="n">
        <v>65</v>
      </c>
      <c r="G11" s="3" t="n">
        <v>75</v>
      </c>
      <c r="H11" s="3">
        <f>IF(OR(B11="",COUNT(C11:G11)=0),"",ROUND(SUMPRODUCT(C11:G11,Ayarlar!$A$2:$E$2)/SUMPRODUCT(--(C11:G11&lt;&gt;""),Ayarlar!$A$2:$E$2),2))</f>
        <v/>
      </c>
      <c r="I11">
        <f>IF(H11="","",IF(H11&gt;=Ayarlar!$F$2,"Geçti","Kaldı"))</f>
        <v/>
      </c>
      <c r="J11" s="2">
        <f>IF(H11="","",_xlfn.RANK.EQ(H11,$H$2:$H$41))</f>
        <v/>
      </c>
      <c r="K11" s="2">
        <f>IF(B11="","",5-COUNT(C11:G11))</f>
        <v/>
      </c>
    </row>
    <row r="12">
      <c r="A12" s="2" t="n">
        <v>11</v>
      </c>
      <c r="B12" t="inlineStr">
        <is>
          <t>Kerem Bulut</t>
        </is>
      </c>
      <c r="C12" s="3" t="n">
        <v>81</v>
      </c>
      <c r="D12" s="3" t="n">
        <v>76</v>
      </c>
      <c r="E12" s="3" t="n">
        <v>90</v>
      </c>
      <c r="F12" s="3" t="n">
        <v>85</v>
      </c>
      <c r="G12" s="3" t="n">
        <v>80</v>
      </c>
      <c r="H12" s="3">
        <f>IF(OR(B12="",COUNT(C12:G12)=0),"",ROUND(SUMPRODUCT(C12:G12,Ayarlar!$A$2:$E$2)/SUMPRODUCT(--(C12:G12&lt;&gt;""),Ayarlar!$A$2:$E$2),2))</f>
        <v/>
      </c>
      <c r="I12">
        <f>IF(H12="","",IF(H12&gt;=Ayarlar!$F$2,"Geçti","Kaldı"))</f>
        <v/>
      </c>
      <c r="J12" s="2">
        <f>IF(H12="","",_xlfn.RANK.EQ(H12,$H$2:$H$41))</f>
        <v/>
      </c>
      <c r="K12" s="2">
        <f>IF(B12="","",5-COUNT(C12:G12))</f>
        <v/>
      </c>
    </row>
    <row r="13">
      <c r="A13" s="2" t="n">
        <v>12</v>
      </c>
      <c r="B13" t="inlineStr">
        <is>
          <t>Leyla Akın</t>
        </is>
      </c>
      <c r="C13" s="3" t="n">
        <v>50</v>
      </c>
      <c r="D13" s="3" t="n">
        <v>47</v>
      </c>
      <c r="E13" s="3" t="n">
        <v>65</v>
      </c>
      <c r="F13" s="3" t="n">
        <v>70</v>
      </c>
      <c r="G13" s="3" t="n">
        <v>60</v>
      </c>
      <c r="H13" s="3">
        <f>IF(OR(B13="",COUNT(C13:G13)=0),"",ROUND(SUMPRODUCT(C13:G13,Ayarlar!$A$2:$E$2)/SUMPRODUCT(--(C13:G13&lt;&gt;""),Ayarlar!$A$2:$E$2),2))</f>
        <v/>
      </c>
      <c r="I13">
        <f>IF(H13="","",IF(H13&gt;=Ayarlar!$F$2,"Geçti","Kaldı"))</f>
        <v/>
      </c>
      <c r="J13" s="2">
        <f>IF(H13="","",_xlfn.RANK.EQ(H13,$H$2:$H$41))</f>
        <v/>
      </c>
      <c r="K13" s="2">
        <f>IF(B13="","",5-COUNT(C13:G13))</f>
        <v/>
      </c>
    </row>
    <row r="14">
      <c r="A14" s="2" t="n"/>
      <c r="C14" s="3" t="n"/>
      <c r="D14" s="3" t="n"/>
      <c r="E14" s="3" t="n"/>
      <c r="F14" s="3" t="n"/>
      <c r="G14" s="3" t="n"/>
      <c r="H14" s="3">
        <f>IF(OR(B14="",COUNT(C14:G14)=0),"",ROUND(SUMPRODUCT(C14:G14,Ayarlar!$A$2:$E$2)/SUMPRODUCT(--(C14:G14&lt;&gt;""),Ayarlar!$A$2:$E$2),2))</f>
        <v/>
      </c>
      <c r="I14">
        <f>IF(H14="","",IF(H14&gt;=Ayarlar!$F$2,"Geçti","Kaldı"))</f>
        <v/>
      </c>
      <c r="J14" s="2">
        <f>IF(H14="","",_xlfn.RANK.EQ(H14,$H$2:$H$41))</f>
        <v/>
      </c>
      <c r="K14" s="2">
        <f>IF(B14="","",5-COUNT(C14:G14))</f>
        <v/>
      </c>
    </row>
    <row r="15">
      <c r="A15" s="2" t="n"/>
      <c r="C15" s="3" t="n"/>
      <c r="D15" s="3" t="n"/>
      <c r="E15" s="3" t="n"/>
      <c r="F15" s="3" t="n"/>
      <c r="G15" s="3" t="n"/>
      <c r="H15" s="3">
        <f>IF(OR(B15="",COUNT(C15:G15)=0),"",ROUND(SUMPRODUCT(C15:G15,Ayarlar!$A$2:$E$2)/SUMPRODUCT(--(C15:G15&lt;&gt;""),Ayarlar!$A$2:$E$2),2))</f>
        <v/>
      </c>
      <c r="I15">
        <f>IF(H15="","",IF(H15&gt;=Ayarlar!$F$2,"Geçti","Kaldı"))</f>
        <v/>
      </c>
      <c r="J15" s="2">
        <f>IF(H15="","",_xlfn.RANK.EQ(H15,$H$2:$H$41))</f>
        <v/>
      </c>
      <c r="K15" s="2">
        <f>IF(B15="","",5-COUNT(C15:G15))</f>
        <v/>
      </c>
    </row>
    <row r="16">
      <c r="A16" s="2" t="n"/>
      <c r="C16" s="3" t="n"/>
      <c r="D16" s="3" t="n"/>
      <c r="E16" s="3" t="n"/>
      <c r="F16" s="3" t="n"/>
      <c r="G16" s="3" t="n"/>
      <c r="H16" s="3">
        <f>IF(OR(B16="",COUNT(C16:G16)=0),"",ROUND(SUMPRODUCT(C16:G16,Ayarlar!$A$2:$E$2)/SUMPRODUCT(--(C16:G16&lt;&gt;""),Ayarlar!$A$2:$E$2),2))</f>
        <v/>
      </c>
      <c r="I16">
        <f>IF(H16="","",IF(H16&gt;=Ayarlar!$F$2,"Geçti","Kaldı"))</f>
        <v/>
      </c>
      <c r="J16" s="2">
        <f>IF(H16="","",_xlfn.RANK.EQ(H16,$H$2:$H$41))</f>
        <v/>
      </c>
      <c r="K16" s="2">
        <f>IF(B16="","",5-COUNT(C16:G16))</f>
        <v/>
      </c>
    </row>
    <row r="17">
      <c r="A17" s="2" t="n"/>
      <c r="C17" s="3" t="n"/>
      <c r="D17" s="3" t="n"/>
      <c r="E17" s="3" t="n"/>
      <c r="F17" s="3" t="n"/>
      <c r="G17" s="3" t="n"/>
      <c r="H17" s="3">
        <f>IF(OR(B17="",COUNT(C17:G17)=0),"",ROUND(SUMPRODUCT(C17:G17,Ayarlar!$A$2:$E$2)/SUMPRODUCT(--(C17:G17&lt;&gt;""),Ayarlar!$A$2:$E$2),2))</f>
        <v/>
      </c>
      <c r="I17">
        <f>IF(H17="","",IF(H17&gt;=Ayarlar!$F$2,"Geçti","Kaldı"))</f>
        <v/>
      </c>
      <c r="J17" s="2">
        <f>IF(H17="","",_xlfn.RANK.EQ(H17,$H$2:$H$41))</f>
        <v/>
      </c>
      <c r="K17" s="2">
        <f>IF(B17="","",5-COUNT(C17:G17))</f>
        <v/>
      </c>
    </row>
    <row r="18">
      <c r="A18" s="2" t="n"/>
      <c r="C18" s="3" t="n"/>
      <c r="D18" s="3" t="n"/>
      <c r="E18" s="3" t="n"/>
      <c r="F18" s="3" t="n"/>
      <c r="G18" s="3" t="n"/>
      <c r="H18" s="3">
        <f>IF(OR(B18="",COUNT(C18:G18)=0),"",ROUND(SUMPRODUCT(C18:G18,Ayarlar!$A$2:$E$2)/SUMPRODUCT(--(C18:G18&lt;&gt;""),Ayarlar!$A$2:$E$2),2))</f>
        <v/>
      </c>
      <c r="I18">
        <f>IF(H18="","",IF(H18&gt;=Ayarlar!$F$2,"Geçti","Kaldı"))</f>
        <v/>
      </c>
      <c r="J18" s="2">
        <f>IF(H18="","",_xlfn.RANK.EQ(H18,$H$2:$H$41))</f>
        <v/>
      </c>
      <c r="K18" s="2">
        <f>IF(B18="","",5-COUNT(C18:G18))</f>
        <v/>
      </c>
    </row>
    <row r="19">
      <c r="A19" s="2" t="n"/>
      <c r="C19" s="3" t="n"/>
      <c r="D19" s="3" t="n"/>
      <c r="E19" s="3" t="n"/>
      <c r="F19" s="3" t="n"/>
      <c r="G19" s="3" t="n"/>
      <c r="H19" s="3">
        <f>IF(OR(B19="",COUNT(C19:G19)=0),"",ROUND(SUMPRODUCT(C19:G19,Ayarlar!$A$2:$E$2)/SUMPRODUCT(--(C19:G19&lt;&gt;""),Ayarlar!$A$2:$E$2),2))</f>
        <v/>
      </c>
      <c r="I19">
        <f>IF(H19="","",IF(H19&gt;=Ayarlar!$F$2,"Geçti","Kaldı"))</f>
        <v/>
      </c>
      <c r="J19" s="2">
        <f>IF(H19="","",_xlfn.RANK.EQ(H19,$H$2:$H$41))</f>
        <v/>
      </c>
      <c r="K19" s="2">
        <f>IF(B19="","",5-COUNT(C19:G19))</f>
        <v/>
      </c>
    </row>
    <row r="20">
      <c r="A20" s="2" t="n"/>
      <c r="C20" s="3" t="n"/>
      <c r="D20" s="3" t="n"/>
      <c r="E20" s="3" t="n"/>
      <c r="F20" s="3" t="n"/>
      <c r="G20" s="3" t="n"/>
      <c r="H20" s="3">
        <f>IF(OR(B20="",COUNT(C20:G20)=0),"",ROUND(SUMPRODUCT(C20:G20,Ayarlar!$A$2:$E$2)/SUMPRODUCT(--(C20:G20&lt;&gt;""),Ayarlar!$A$2:$E$2),2))</f>
        <v/>
      </c>
      <c r="I20">
        <f>IF(H20="","",IF(H20&gt;=Ayarlar!$F$2,"Geçti","Kaldı"))</f>
        <v/>
      </c>
      <c r="J20" s="2">
        <f>IF(H20="","",_xlfn.RANK.EQ(H20,$H$2:$H$41))</f>
        <v/>
      </c>
      <c r="K20" s="2">
        <f>IF(B20="","",5-COUNT(C20:G20))</f>
        <v/>
      </c>
    </row>
    <row r="21">
      <c r="A21" s="2" t="n"/>
      <c r="C21" s="3" t="n"/>
      <c r="D21" s="3" t="n"/>
      <c r="E21" s="3" t="n"/>
      <c r="F21" s="3" t="n"/>
      <c r="G21" s="3" t="n"/>
      <c r="H21" s="3">
        <f>IF(OR(B21="",COUNT(C21:G21)=0),"",ROUND(SUMPRODUCT(C21:G21,Ayarlar!$A$2:$E$2)/SUMPRODUCT(--(C21:G21&lt;&gt;""),Ayarlar!$A$2:$E$2),2))</f>
        <v/>
      </c>
      <c r="I21">
        <f>IF(H21="","",IF(H21&gt;=Ayarlar!$F$2,"Geçti","Kaldı"))</f>
        <v/>
      </c>
      <c r="J21" s="2">
        <f>IF(H21="","",_xlfn.RANK.EQ(H21,$H$2:$H$41))</f>
        <v/>
      </c>
      <c r="K21" s="2">
        <f>IF(B21="","",5-COUNT(C21:G21))</f>
        <v/>
      </c>
    </row>
    <row r="22">
      <c r="A22" s="2" t="n"/>
      <c r="C22" s="3" t="n"/>
      <c r="D22" s="3" t="n"/>
      <c r="E22" s="3" t="n"/>
      <c r="F22" s="3" t="n"/>
      <c r="G22" s="3" t="n"/>
      <c r="H22" s="3">
        <f>IF(OR(B22="",COUNT(C22:G22)=0),"",ROUND(SUMPRODUCT(C22:G22,Ayarlar!$A$2:$E$2)/SUMPRODUCT(--(C22:G22&lt;&gt;""),Ayarlar!$A$2:$E$2),2))</f>
        <v/>
      </c>
      <c r="I22">
        <f>IF(H22="","",IF(H22&gt;=Ayarlar!$F$2,"Geçti","Kaldı"))</f>
        <v/>
      </c>
      <c r="J22" s="2">
        <f>IF(H22="","",_xlfn.RANK.EQ(H22,$H$2:$H$41))</f>
        <v/>
      </c>
      <c r="K22" s="2">
        <f>IF(B22="","",5-COUNT(C22:G22))</f>
        <v/>
      </c>
    </row>
    <row r="23">
      <c r="A23" s="2" t="n"/>
      <c r="C23" s="3" t="n"/>
      <c r="D23" s="3" t="n"/>
      <c r="E23" s="3" t="n"/>
      <c r="F23" s="3" t="n"/>
      <c r="G23" s="3" t="n"/>
      <c r="H23" s="3">
        <f>IF(OR(B23="",COUNT(C23:G23)=0),"",ROUND(SUMPRODUCT(C23:G23,Ayarlar!$A$2:$E$2)/SUMPRODUCT(--(C23:G23&lt;&gt;""),Ayarlar!$A$2:$E$2),2))</f>
        <v/>
      </c>
      <c r="I23">
        <f>IF(H23="","",IF(H23&gt;=Ayarlar!$F$2,"Geçti","Kaldı"))</f>
        <v/>
      </c>
      <c r="J23" s="2">
        <f>IF(H23="","",_xlfn.RANK.EQ(H23,$H$2:$H$41))</f>
        <v/>
      </c>
      <c r="K23" s="2">
        <f>IF(B23="","",5-COUNT(C23:G23))</f>
        <v/>
      </c>
    </row>
    <row r="24">
      <c r="A24" s="2" t="n"/>
      <c r="C24" s="3" t="n"/>
      <c r="D24" s="3" t="n"/>
      <c r="E24" s="3" t="n"/>
      <c r="F24" s="3" t="n"/>
      <c r="G24" s="3" t="n"/>
      <c r="H24" s="3">
        <f>IF(OR(B24="",COUNT(C24:G24)=0),"",ROUND(SUMPRODUCT(C24:G24,Ayarlar!$A$2:$E$2)/SUMPRODUCT(--(C24:G24&lt;&gt;""),Ayarlar!$A$2:$E$2),2))</f>
        <v/>
      </c>
      <c r="I24">
        <f>IF(H24="","",IF(H24&gt;=Ayarlar!$F$2,"Geçti","Kaldı"))</f>
        <v/>
      </c>
      <c r="J24" s="2">
        <f>IF(H24="","",_xlfn.RANK.EQ(H24,$H$2:$H$41))</f>
        <v/>
      </c>
      <c r="K24" s="2">
        <f>IF(B24="","",5-COUNT(C24:G24))</f>
        <v/>
      </c>
    </row>
    <row r="25">
      <c r="A25" s="2" t="n"/>
      <c r="C25" s="3" t="n"/>
      <c r="D25" s="3" t="n"/>
      <c r="E25" s="3" t="n"/>
      <c r="F25" s="3" t="n"/>
      <c r="G25" s="3" t="n"/>
      <c r="H25" s="3">
        <f>IF(OR(B25="",COUNT(C25:G25)=0),"",ROUND(SUMPRODUCT(C25:G25,Ayarlar!$A$2:$E$2)/SUMPRODUCT(--(C25:G25&lt;&gt;""),Ayarlar!$A$2:$E$2),2))</f>
        <v/>
      </c>
      <c r="I25">
        <f>IF(H25="","",IF(H25&gt;=Ayarlar!$F$2,"Geçti","Kaldı"))</f>
        <v/>
      </c>
      <c r="J25" s="2">
        <f>IF(H25="","",_xlfn.RANK.EQ(H25,$H$2:$H$41))</f>
        <v/>
      </c>
      <c r="K25" s="2">
        <f>IF(B25="","",5-COUNT(C25:G25))</f>
        <v/>
      </c>
    </row>
    <row r="26">
      <c r="A26" s="2" t="n"/>
      <c r="C26" s="3" t="n"/>
      <c r="D26" s="3" t="n"/>
      <c r="E26" s="3" t="n"/>
      <c r="F26" s="3" t="n"/>
      <c r="G26" s="3" t="n"/>
      <c r="H26" s="3">
        <f>IF(OR(B26="",COUNT(C26:G26)=0),"",ROUND(SUMPRODUCT(C26:G26,Ayarlar!$A$2:$E$2)/SUMPRODUCT(--(C26:G26&lt;&gt;""),Ayarlar!$A$2:$E$2),2))</f>
        <v/>
      </c>
      <c r="I26">
        <f>IF(H26="","",IF(H26&gt;=Ayarlar!$F$2,"Geçti","Kaldı"))</f>
        <v/>
      </c>
      <c r="J26" s="2">
        <f>IF(H26="","",_xlfn.RANK.EQ(H26,$H$2:$H$41))</f>
        <v/>
      </c>
      <c r="K26" s="2">
        <f>IF(B26="","",5-COUNT(C26:G26))</f>
        <v/>
      </c>
    </row>
    <row r="27">
      <c r="A27" s="2" t="n"/>
      <c r="C27" s="3" t="n"/>
      <c r="D27" s="3" t="n"/>
      <c r="E27" s="3" t="n"/>
      <c r="F27" s="3" t="n"/>
      <c r="G27" s="3" t="n"/>
      <c r="H27" s="3">
        <f>IF(OR(B27="",COUNT(C27:G27)=0),"",ROUND(SUMPRODUCT(C27:G27,Ayarlar!$A$2:$E$2)/SUMPRODUCT(--(C27:G27&lt;&gt;""),Ayarlar!$A$2:$E$2),2))</f>
        <v/>
      </c>
      <c r="I27">
        <f>IF(H27="","",IF(H27&gt;=Ayarlar!$F$2,"Geçti","Kaldı"))</f>
        <v/>
      </c>
      <c r="J27" s="2">
        <f>IF(H27="","",_xlfn.RANK.EQ(H27,$H$2:$H$41))</f>
        <v/>
      </c>
      <c r="K27" s="2">
        <f>IF(B27="","",5-COUNT(C27:G27))</f>
        <v/>
      </c>
    </row>
    <row r="28">
      <c r="A28" s="2" t="n"/>
      <c r="C28" s="3" t="n"/>
      <c r="D28" s="3" t="n"/>
      <c r="E28" s="3" t="n"/>
      <c r="F28" s="3" t="n"/>
      <c r="G28" s="3" t="n"/>
      <c r="H28" s="3">
        <f>IF(OR(B28="",COUNT(C28:G28)=0),"",ROUND(SUMPRODUCT(C28:G28,Ayarlar!$A$2:$E$2)/SUMPRODUCT(--(C28:G28&lt;&gt;""),Ayarlar!$A$2:$E$2),2))</f>
        <v/>
      </c>
      <c r="I28">
        <f>IF(H28="","",IF(H28&gt;=Ayarlar!$F$2,"Geçti","Kaldı"))</f>
        <v/>
      </c>
      <c r="J28" s="2">
        <f>IF(H28="","",_xlfn.RANK.EQ(H28,$H$2:$H$41))</f>
        <v/>
      </c>
      <c r="K28" s="2">
        <f>IF(B28="","",5-COUNT(C28:G28))</f>
        <v/>
      </c>
    </row>
    <row r="29">
      <c r="A29" s="2" t="n"/>
      <c r="C29" s="3" t="n"/>
      <c r="D29" s="3" t="n"/>
      <c r="E29" s="3" t="n"/>
      <c r="F29" s="3" t="n"/>
      <c r="G29" s="3" t="n"/>
      <c r="H29" s="3">
        <f>IF(OR(B29="",COUNT(C29:G29)=0),"",ROUND(SUMPRODUCT(C29:G29,Ayarlar!$A$2:$E$2)/SUMPRODUCT(--(C29:G29&lt;&gt;""),Ayarlar!$A$2:$E$2),2))</f>
        <v/>
      </c>
      <c r="I29">
        <f>IF(H29="","",IF(H29&gt;=Ayarlar!$F$2,"Geçti","Kaldı"))</f>
        <v/>
      </c>
      <c r="J29" s="2">
        <f>IF(H29="","",_xlfn.RANK.EQ(H29,$H$2:$H$41))</f>
        <v/>
      </c>
      <c r="K29" s="2">
        <f>IF(B29="","",5-COUNT(C29:G29))</f>
        <v/>
      </c>
    </row>
    <row r="30">
      <c r="A30" s="2" t="n"/>
      <c r="C30" s="3" t="n"/>
      <c r="D30" s="3" t="n"/>
      <c r="E30" s="3" t="n"/>
      <c r="F30" s="3" t="n"/>
      <c r="G30" s="3" t="n"/>
      <c r="H30" s="3">
        <f>IF(OR(B30="",COUNT(C30:G30)=0),"",ROUND(SUMPRODUCT(C30:G30,Ayarlar!$A$2:$E$2)/SUMPRODUCT(--(C30:G30&lt;&gt;""),Ayarlar!$A$2:$E$2),2))</f>
        <v/>
      </c>
      <c r="I30">
        <f>IF(H30="","",IF(H30&gt;=Ayarlar!$F$2,"Geçti","Kaldı"))</f>
        <v/>
      </c>
      <c r="J30" s="2">
        <f>IF(H30="","",_xlfn.RANK.EQ(H30,$H$2:$H$41))</f>
        <v/>
      </c>
      <c r="K30" s="2">
        <f>IF(B30="","",5-COUNT(C30:G30))</f>
        <v/>
      </c>
    </row>
    <row r="31">
      <c r="A31" s="2" t="n"/>
      <c r="C31" s="3" t="n"/>
      <c r="D31" s="3" t="n"/>
      <c r="E31" s="3" t="n"/>
      <c r="F31" s="3" t="n"/>
      <c r="G31" s="3" t="n"/>
      <c r="H31" s="3">
        <f>IF(OR(B31="",COUNT(C31:G31)=0),"",ROUND(SUMPRODUCT(C31:G31,Ayarlar!$A$2:$E$2)/SUMPRODUCT(--(C31:G31&lt;&gt;""),Ayarlar!$A$2:$E$2),2))</f>
        <v/>
      </c>
      <c r="I31">
        <f>IF(H31="","",IF(H31&gt;=Ayarlar!$F$2,"Geçti","Kaldı"))</f>
        <v/>
      </c>
      <c r="J31" s="2">
        <f>IF(H31="","",_xlfn.RANK.EQ(H31,$H$2:$H$41))</f>
        <v/>
      </c>
      <c r="K31" s="2">
        <f>IF(B31="","",5-COUNT(C31:G31))</f>
        <v/>
      </c>
    </row>
    <row r="32">
      <c r="A32" s="2" t="n"/>
      <c r="C32" s="3" t="n"/>
      <c r="D32" s="3" t="n"/>
      <c r="E32" s="3" t="n"/>
      <c r="F32" s="3" t="n"/>
      <c r="G32" s="3" t="n"/>
      <c r="H32" s="3">
        <f>IF(OR(B32="",COUNT(C32:G32)=0),"",ROUND(SUMPRODUCT(C32:G32,Ayarlar!$A$2:$E$2)/SUMPRODUCT(--(C32:G32&lt;&gt;""),Ayarlar!$A$2:$E$2),2))</f>
        <v/>
      </c>
      <c r="I32">
        <f>IF(H32="","",IF(H32&gt;=Ayarlar!$F$2,"Geçti","Kaldı"))</f>
        <v/>
      </c>
      <c r="J32" s="2">
        <f>IF(H32="","",_xlfn.RANK.EQ(H32,$H$2:$H$41))</f>
        <v/>
      </c>
      <c r="K32" s="2">
        <f>IF(B32="","",5-COUNT(C32:G32))</f>
        <v/>
      </c>
    </row>
    <row r="33">
      <c r="A33" s="2" t="n"/>
      <c r="C33" s="3" t="n"/>
      <c r="D33" s="3" t="n"/>
      <c r="E33" s="3" t="n"/>
      <c r="F33" s="3" t="n"/>
      <c r="G33" s="3" t="n"/>
      <c r="H33" s="3">
        <f>IF(OR(B33="",COUNT(C33:G33)=0),"",ROUND(SUMPRODUCT(C33:G33,Ayarlar!$A$2:$E$2)/SUMPRODUCT(--(C33:G33&lt;&gt;""),Ayarlar!$A$2:$E$2),2))</f>
        <v/>
      </c>
      <c r="I33">
        <f>IF(H33="","",IF(H33&gt;=Ayarlar!$F$2,"Geçti","Kaldı"))</f>
        <v/>
      </c>
      <c r="J33" s="2">
        <f>IF(H33="","",_xlfn.RANK.EQ(H33,$H$2:$H$41))</f>
        <v/>
      </c>
      <c r="K33" s="2">
        <f>IF(B33="","",5-COUNT(C33:G33))</f>
        <v/>
      </c>
    </row>
    <row r="34">
      <c r="A34" s="2" t="n"/>
      <c r="C34" s="3" t="n"/>
      <c r="D34" s="3" t="n"/>
      <c r="E34" s="3" t="n"/>
      <c r="F34" s="3" t="n"/>
      <c r="G34" s="3" t="n"/>
      <c r="H34" s="3">
        <f>IF(OR(B34="",COUNT(C34:G34)=0),"",ROUND(SUMPRODUCT(C34:G34,Ayarlar!$A$2:$E$2)/SUMPRODUCT(--(C34:G34&lt;&gt;""),Ayarlar!$A$2:$E$2),2))</f>
        <v/>
      </c>
      <c r="I34">
        <f>IF(H34="","",IF(H34&gt;=Ayarlar!$F$2,"Geçti","Kaldı"))</f>
        <v/>
      </c>
      <c r="J34" s="2">
        <f>IF(H34="","",_xlfn.RANK.EQ(H34,$H$2:$H$41))</f>
        <v/>
      </c>
      <c r="K34" s="2">
        <f>IF(B34="","",5-COUNT(C34:G34))</f>
        <v/>
      </c>
    </row>
    <row r="35">
      <c r="A35" s="2" t="n"/>
      <c r="C35" s="3" t="n"/>
      <c r="D35" s="3" t="n"/>
      <c r="E35" s="3" t="n"/>
      <c r="F35" s="3" t="n"/>
      <c r="G35" s="3" t="n"/>
      <c r="H35" s="3">
        <f>IF(OR(B35="",COUNT(C35:G35)=0),"",ROUND(SUMPRODUCT(C35:G35,Ayarlar!$A$2:$E$2)/SUMPRODUCT(--(C35:G35&lt;&gt;""),Ayarlar!$A$2:$E$2),2))</f>
        <v/>
      </c>
      <c r="I35">
        <f>IF(H35="","",IF(H35&gt;=Ayarlar!$F$2,"Geçti","Kaldı"))</f>
        <v/>
      </c>
      <c r="J35" s="2">
        <f>IF(H35="","",_xlfn.RANK.EQ(H35,$H$2:$H$41))</f>
        <v/>
      </c>
      <c r="K35" s="2">
        <f>IF(B35="","",5-COUNT(C35:G35))</f>
        <v/>
      </c>
    </row>
    <row r="36">
      <c r="A36" s="2" t="n"/>
      <c r="C36" s="3" t="n"/>
      <c r="D36" s="3" t="n"/>
      <c r="E36" s="3" t="n"/>
      <c r="F36" s="3" t="n"/>
      <c r="G36" s="3" t="n"/>
      <c r="H36" s="3">
        <f>IF(OR(B36="",COUNT(C36:G36)=0),"",ROUND(SUMPRODUCT(C36:G36,Ayarlar!$A$2:$E$2)/SUMPRODUCT(--(C36:G36&lt;&gt;""),Ayarlar!$A$2:$E$2),2))</f>
        <v/>
      </c>
      <c r="I36">
        <f>IF(H36="","",IF(H36&gt;=Ayarlar!$F$2,"Geçti","Kaldı"))</f>
        <v/>
      </c>
      <c r="J36" s="2">
        <f>IF(H36="","",_xlfn.RANK.EQ(H36,$H$2:$H$41))</f>
        <v/>
      </c>
      <c r="K36" s="2">
        <f>IF(B36="","",5-COUNT(C36:G36))</f>
        <v/>
      </c>
    </row>
    <row r="37">
      <c r="A37" s="2" t="n"/>
      <c r="C37" s="3" t="n"/>
      <c r="D37" s="3" t="n"/>
      <c r="E37" s="3" t="n"/>
      <c r="F37" s="3" t="n"/>
      <c r="G37" s="3" t="n"/>
      <c r="H37" s="3">
        <f>IF(OR(B37="",COUNT(C37:G37)=0),"",ROUND(SUMPRODUCT(C37:G37,Ayarlar!$A$2:$E$2)/SUMPRODUCT(--(C37:G37&lt;&gt;""),Ayarlar!$A$2:$E$2),2))</f>
        <v/>
      </c>
      <c r="I37">
        <f>IF(H37="","",IF(H37&gt;=Ayarlar!$F$2,"Geçti","Kaldı"))</f>
        <v/>
      </c>
      <c r="J37" s="2">
        <f>IF(H37="","",_xlfn.RANK.EQ(H37,$H$2:$H$41))</f>
        <v/>
      </c>
      <c r="K37" s="2">
        <f>IF(B37="","",5-COUNT(C37:G37))</f>
        <v/>
      </c>
    </row>
    <row r="38">
      <c r="A38" s="2" t="n"/>
      <c r="C38" s="3" t="n"/>
      <c r="D38" s="3" t="n"/>
      <c r="E38" s="3" t="n"/>
      <c r="F38" s="3" t="n"/>
      <c r="G38" s="3" t="n"/>
      <c r="H38" s="3">
        <f>IF(OR(B38="",COUNT(C38:G38)=0),"",ROUND(SUMPRODUCT(C38:G38,Ayarlar!$A$2:$E$2)/SUMPRODUCT(--(C38:G38&lt;&gt;""),Ayarlar!$A$2:$E$2),2))</f>
        <v/>
      </c>
      <c r="I38">
        <f>IF(H38="","",IF(H38&gt;=Ayarlar!$F$2,"Geçti","Kaldı"))</f>
        <v/>
      </c>
      <c r="J38" s="2">
        <f>IF(H38="","",_xlfn.RANK.EQ(H38,$H$2:$H$41))</f>
        <v/>
      </c>
      <c r="K38" s="2">
        <f>IF(B38="","",5-COUNT(C38:G38))</f>
        <v/>
      </c>
    </row>
    <row r="39">
      <c r="A39" s="2" t="n"/>
      <c r="C39" s="3" t="n"/>
      <c r="D39" s="3" t="n"/>
      <c r="E39" s="3" t="n"/>
      <c r="F39" s="3" t="n"/>
      <c r="G39" s="3" t="n"/>
      <c r="H39" s="3">
        <f>IF(OR(B39="",COUNT(C39:G39)=0),"",ROUND(SUMPRODUCT(C39:G39,Ayarlar!$A$2:$E$2)/SUMPRODUCT(--(C39:G39&lt;&gt;""),Ayarlar!$A$2:$E$2),2))</f>
        <v/>
      </c>
      <c r="I39">
        <f>IF(H39="","",IF(H39&gt;=Ayarlar!$F$2,"Geçti","Kaldı"))</f>
        <v/>
      </c>
      <c r="J39" s="2">
        <f>IF(H39="","",_xlfn.RANK.EQ(H39,$H$2:$H$41))</f>
        <v/>
      </c>
      <c r="K39" s="2">
        <f>IF(B39="","",5-COUNT(C39:G39))</f>
        <v/>
      </c>
    </row>
    <row r="40">
      <c r="A40" s="2" t="n"/>
      <c r="C40" s="3" t="n"/>
      <c r="D40" s="3" t="n"/>
      <c r="E40" s="3" t="n"/>
      <c r="F40" s="3" t="n"/>
      <c r="G40" s="3" t="n"/>
      <c r="H40" s="3">
        <f>IF(OR(B40="",COUNT(C40:G40)=0),"",ROUND(SUMPRODUCT(C40:G40,Ayarlar!$A$2:$E$2)/SUMPRODUCT(--(C40:G40&lt;&gt;""),Ayarlar!$A$2:$E$2),2))</f>
        <v/>
      </c>
      <c r="I40">
        <f>IF(H40="","",IF(H40&gt;=Ayarlar!$F$2,"Geçti","Kaldı"))</f>
        <v/>
      </c>
      <c r="J40" s="2">
        <f>IF(H40="","",_xlfn.RANK.EQ(H40,$H$2:$H$41))</f>
        <v/>
      </c>
      <c r="K40" s="2">
        <f>IF(B40="","",5-COUNT(C40:G40))</f>
        <v/>
      </c>
    </row>
    <row r="41">
      <c r="A41" s="2" t="n"/>
      <c r="C41" s="3" t="n"/>
      <c r="D41" s="3" t="n"/>
      <c r="E41" s="3" t="n"/>
      <c r="F41" s="3" t="n"/>
      <c r="G41" s="3" t="n"/>
      <c r="H41" s="3">
        <f>IF(OR(B41="",COUNT(C41:G41)=0),"",ROUND(SUMPRODUCT(C41:G41,Ayarlar!$A$2:$E$2)/SUMPRODUCT(--(C41:G41&lt;&gt;""),Ayarlar!$A$2:$E$2),2))</f>
        <v/>
      </c>
      <c r="I41">
        <f>IF(H41="","",IF(H41&gt;=Ayarlar!$F$2,"Geçti","Kaldı"))</f>
        <v/>
      </c>
      <c r="J41" s="2">
        <f>IF(H41="","",_xlfn.RANK.EQ(H41,$H$2:$H$41))</f>
        <v/>
      </c>
      <c r="K41" s="2">
        <f>IF(B41="","",5-COUNT(C41:G41))</f>
        <v/>
      </c>
    </row>
  </sheetData>
  <conditionalFormatting sqref="I2:I41">
    <cfRule type="cellIs" priority="1" operator="equal" dxfId="0">
      <formula>"Kaldı"</formula>
    </cfRule>
  </conditionalFormatting>
  <conditionalFormatting sqref="C2:G41">
    <cfRule type="cellIs" priority="2" operator="lessThan" dxfId="1">
      <formula>Ayarlar!$F$2</formula>
    </cfRule>
  </conditionalFormatting>
  <conditionalFormatting sqref="K2:K41">
    <cfRule type="cellIs" priority="3" operator="greaterThan" dxfId="2">
      <formula>0</formula>
    </cfRule>
  </conditionalFormatting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2" customWidth="1" min="6" max="6"/>
  </cols>
  <sheetData>
    <row r="1">
      <c r="A1" s="1" t="inlineStr">
        <is>
          <t>Yazılı 1 ağırlığı</t>
        </is>
      </c>
      <c r="B1" s="1" t="inlineStr">
        <is>
          <t>Yazılı 2 ağırlığı</t>
        </is>
      </c>
      <c r="C1" s="1" t="inlineStr">
        <is>
          <t>Proje ağırlığı</t>
        </is>
      </c>
      <c r="D1" s="1" t="inlineStr">
        <is>
          <t>Performans 1 ağırlığı</t>
        </is>
      </c>
      <c r="E1" s="1" t="inlineStr">
        <is>
          <t>Performans 2 ağırlığı</t>
        </is>
      </c>
      <c r="F1" s="1" t="inlineStr">
        <is>
          <t>Geçme notu</t>
        </is>
      </c>
    </row>
    <row r="2">
      <c r="A2" s="3" t="n">
        <v>1</v>
      </c>
      <c r="B2" s="3" t="n">
        <v>1</v>
      </c>
      <c r="C2" s="3" t="n">
        <v>1</v>
      </c>
      <c r="D2" s="3" t="n">
        <v>1</v>
      </c>
      <c r="E2" s="3" t="n">
        <v>1</v>
      </c>
      <c r="F2" s="3" t="n">
        <v>50</v>
      </c>
    </row>
  </sheetData>
  <printOptions gridLines="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1" customWidth="1" min="3" max="3"/>
    <col width="11" customWidth="1" min="4" max="4"/>
    <col width="10" customWidth="1" min="5" max="5"/>
    <col width="17" customWidth="1" min="6" max="6"/>
  </cols>
  <sheetData>
    <row r="1">
      <c r="A1" s="1" t="inlineStr">
        <is>
          <t>Değerlendirme</t>
        </is>
      </c>
      <c r="B1" s="1" t="inlineStr">
        <is>
          <t>Sınıf ortalaması</t>
        </is>
      </c>
      <c r="C1" s="1" t="inlineStr">
        <is>
          <t>En yüksek</t>
        </is>
      </c>
      <c r="D1" s="1" t="inlineStr">
        <is>
          <t>En düşük</t>
        </is>
      </c>
      <c r="E1" s="1" t="inlineStr">
        <is>
          <t>Not giren</t>
        </is>
      </c>
      <c r="F1" s="1" t="inlineStr">
        <is>
          <t>Geçme notu altında</t>
        </is>
      </c>
    </row>
    <row r="2">
      <c r="A2" t="inlineStr">
        <is>
          <t>Yazılı 1</t>
        </is>
      </c>
      <c r="B2" s="3">
        <f>IF(COUNT(Notlar!C$2:C$41)=0,"",ROUND(AVERAGE(Notlar!C$2:C$41),2))</f>
        <v/>
      </c>
      <c r="C2" s="3">
        <f>MAX(Notlar!C$2:C$41)</f>
        <v/>
      </c>
      <c r="D2" s="3">
        <f>MIN(Notlar!C$2:C$41)</f>
        <v/>
      </c>
      <c r="E2" s="2">
        <f>COUNT(Notlar!C$2:C$41)</f>
        <v/>
      </c>
      <c r="F2" s="2">
        <f>COUNTIF(Notlar!C$2:C$41,"&lt;"&amp;Ayarlar!$F$2)</f>
        <v/>
      </c>
      <c r="I2" s="4" t="inlineStr">
        <is>
          <t>Geçen öğrenci</t>
        </is>
      </c>
      <c r="J2" s="2">
        <f>COUNTIF(Notlar!$I$2:$I$41,"Geçti")</f>
        <v/>
      </c>
    </row>
    <row r="3">
      <c r="A3" t="inlineStr">
        <is>
          <t>Yazılı 2</t>
        </is>
      </c>
      <c r="B3" s="3">
        <f>IF(COUNT(Notlar!D$2:D$41)=0,"",ROUND(AVERAGE(Notlar!D$2:D$41),2))</f>
        <v/>
      </c>
      <c r="C3" s="3">
        <f>MAX(Notlar!D$2:D$41)</f>
        <v/>
      </c>
      <c r="D3" s="3">
        <f>MIN(Notlar!D$2:D$41)</f>
        <v/>
      </c>
      <c r="E3" s="2">
        <f>COUNT(Notlar!D$2:D$41)</f>
        <v/>
      </c>
      <c r="F3" s="2">
        <f>COUNTIF(Notlar!D$2:D$41,"&lt;"&amp;Ayarlar!$F$2)</f>
        <v/>
      </c>
      <c r="I3" s="4" t="inlineStr">
        <is>
          <t>Kalan öğrenci</t>
        </is>
      </c>
      <c r="J3" s="2">
        <f>COUNTIF(Notlar!$I$2:$I$41,"Kaldı")</f>
        <v/>
      </c>
    </row>
    <row r="4">
      <c r="A4" t="inlineStr">
        <is>
          <t>Proje</t>
        </is>
      </c>
      <c r="B4" s="3">
        <f>IF(COUNT(Notlar!E$2:E$41)=0,"",ROUND(AVERAGE(Notlar!E$2:E$41),2))</f>
        <v/>
      </c>
      <c r="C4" s="3">
        <f>MAX(Notlar!E$2:E$41)</f>
        <v/>
      </c>
      <c r="D4" s="3">
        <f>MIN(Notlar!E$2:E$41)</f>
        <v/>
      </c>
      <c r="E4" s="2">
        <f>COUNT(Notlar!E$2:E$41)</f>
        <v/>
      </c>
      <c r="F4" s="2">
        <f>COUNTIF(Notlar!E$2:E$41,"&lt;"&amp;Ayarlar!$F$2)</f>
        <v/>
      </c>
      <c r="I4" s="4" t="inlineStr">
        <is>
          <t>Başarı oranı</t>
        </is>
      </c>
      <c r="J4" s="5">
        <f>IF(J2+J3=0,"",J2/(J2+J3))</f>
        <v/>
      </c>
    </row>
    <row r="5">
      <c r="A5" t="inlineStr">
        <is>
          <t>Performans 1</t>
        </is>
      </c>
      <c r="B5" s="3">
        <f>IF(COUNT(Notlar!F$2:F$41)=0,"",ROUND(AVERAGE(Notlar!F$2:F$41),2))</f>
        <v/>
      </c>
      <c r="C5" s="3">
        <f>MAX(Notlar!F$2:F$41)</f>
        <v/>
      </c>
      <c r="D5" s="3">
        <f>MIN(Notlar!F$2:F$41)</f>
        <v/>
      </c>
      <c r="E5" s="2">
        <f>COUNT(Notlar!F$2:F$41)</f>
        <v/>
      </c>
      <c r="F5" s="2">
        <f>COUNTIF(Notlar!F$2:F$41,"&lt;"&amp;Ayarlar!$F$2)</f>
        <v/>
      </c>
      <c r="I5" s="4" t="inlineStr">
        <is>
          <t>En yüksek ortalama</t>
        </is>
      </c>
      <c r="J5">
        <f>IF(COUNT(Notlar!$H$2:$H$41)=0,"",INDEX(Notlar!$B$2:$B$41,MATCH(MAX(Notlar!$H$2:$H$41),Notlar!$H$2:$H$41,0)))</f>
        <v/>
      </c>
    </row>
    <row r="6">
      <c r="A6" t="inlineStr">
        <is>
          <t>Performans 2</t>
        </is>
      </c>
      <c r="B6" s="3">
        <f>IF(COUNT(Notlar!G$2:G$41)=0,"",ROUND(AVERAGE(Notlar!G$2:G$41),2))</f>
        <v/>
      </c>
      <c r="C6" s="3">
        <f>MAX(Notlar!G$2:G$41)</f>
        <v/>
      </c>
      <c r="D6" s="3">
        <f>MIN(Notlar!G$2:G$41)</f>
        <v/>
      </c>
      <c r="E6" s="2">
        <f>COUNT(Notlar!G$2:G$41)</f>
        <v/>
      </c>
      <c r="F6" s="2">
        <f>COUNTIF(Notlar!G$2:G$41,"&lt;"&amp;Ayarlar!$F$2)</f>
        <v/>
      </c>
      <c r="I6" s="4" t="inlineStr">
        <is>
          <t>Girilmemiş not sayısı</t>
        </is>
      </c>
      <c r="J6" s="2">
        <f>SUMIF(Notlar!$K$2:$K$41,"&gt;0")</f>
        <v/>
      </c>
    </row>
    <row r="7">
      <c r="A7" t="inlineStr">
        <is>
          <t>Dönem ortalaması</t>
        </is>
      </c>
      <c r="B7" s="3">
        <f>IF(COUNT(Notlar!H$2:H$41)=0,"",ROUND(AVERAGE(Notlar!H$2:H$41),2))</f>
        <v/>
      </c>
      <c r="C7" s="3">
        <f>MAX(Notlar!H$2:H$41)</f>
        <v/>
      </c>
      <c r="D7" s="3">
        <f>MIN(Notlar!H$2:H$41)</f>
        <v/>
      </c>
      <c r="E7" s="2">
        <f>COUNT(Notlar!H$2:H$41)</f>
        <v/>
      </c>
      <c r="F7" s="2">
        <f>COUNTIF(Notlar!H$2:H$41,"&lt;"&amp;Ayarlar!$F$2)</f>
        <v/>
      </c>
    </row>
  </sheetData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2026-10-24T08:56:59Z</dcterms:created>
  <dcterms:modified xsi:type="dcterms:W3CDTF">2026-10-24T08:56:59Z</dcterms:modified>
</cp:coreProperties>
</file>