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rçlar" sheetId="1" state="visible" r:id="rId1"/>
    <sheet name="Ödemeler" sheetId="2" state="visible" r:id="rId2"/>
    <sheet name="Öz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₺&quot;"/>
    <numFmt numFmtId="165" formatCode="yyyy-mm-dd"/>
    <numFmt numFmtId="166" formatCode="DD.MM.YYYY"/>
    <numFmt numFmtId="167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4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Türe göre kalan borç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'Özet'!$A$2:$A$7</f>
            </numRef>
          </cat>
          <val>
            <numRef>
              <f>'Özet'!$D$2:$D$7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8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BorcTablosu" displayName="BorcTablosu" ref="A1:I31" headerRowCount="1">
  <autoFilter ref="A1:I31"/>
  <tableColumns count="9">
    <tableColumn id="1" name="Borç"/>
    <tableColumn id="2" name="Tür"/>
    <tableColumn id="3" name="Toplam geri ödeme"/>
    <tableColumn id="4" name="Aylık taksit"/>
    <tableColumn id="5" name="Ödeme günü"/>
    <tableColumn id="6" name="Ödenen"/>
    <tableColumn id="7" name="Kalan"/>
    <tableColumn id="8" name="Kalan taksit"/>
    <tableColumn id="9" name="Durum"/>
  </tableColumns>
  <tableStyleInfo name="TableStyleMedium2" showRowStripes="1"/>
</table>
</file>

<file path=xl/tables/table2.xml><?xml version="1.0" encoding="utf-8"?>
<table xmlns="http://schemas.openxmlformats.org/spreadsheetml/2006/main" id="2" name="OdemeTablosu" displayName="OdemeTablosu" ref="A1:E116" headerRowCount="1">
  <autoFilter ref="A1:E116"/>
  <tableColumns count="5">
    <tableColumn id="1" name="Tarih"/>
    <tableColumn id="2" name="Borç"/>
    <tableColumn id="3" name="Tutar"/>
    <tableColumn id="4" name="Ödeme yöntemi"/>
    <tableColumn id="5" name="No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8" customWidth="1" min="3" max="3"/>
    <col width="14" customWidth="1" min="4" max="4"/>
    <col width="12" customWidth="1" min="5" max="5"/>
    <col width="14" customWidth="1" min="6" max="6"/>
    <col width="14" customWidth="1" min="7" max="7"/>
    <col width="12" customWidth="1" min="8" max="8"/>
    <col width="14" customWidth="1" min="9" max="9"/>
  </cols>
  <sheetData>
    <row r="1">
      <c r="A1" s="1" t="inlineStr">
        <is>
          <t>Borç</t>
        </is>
      </c>
      <c r="B1" s="1" t="inlineStr">
        <is>
          <t>Tür</t>
        </is>
      </c>
      <c r="C1" s="1" t="inlineStr">
        <is>
          <t>Toplam geri ödeme</t>
        </is>
      </c>
      <c r="D1" s="1" t="inlineStr">
        <is>
          <t>Aylık taksit</t>
        </is>
      </c>
      <c r="E1" s="1" t="inlineStr">
        <is>
          <t>Ödeme günü</t>
        </is>
      </c>
      <c r="F1" s="1" t="inlineStr">
        <is>
          <t>Ödenen</t>
        </is>
      </c>
      <c r="G1" s="1" t="inlineStr">
        <is>
          <t>Kalan</t>
        </is>
      </c>
      <c r="H1" s="1" t="inlineStr">
        <is>
          <t>Kalan taksit</t>
        </is>
      </c>
      <c r="I1" s="1" t="inlineStr">
        <is>
          <t>Durum</t>
        </is>
      </c>
    </row>
    <row r="2">
      <c r="A2" t="inlineStr">
        <is>
          <t>Banka ihtiyaç kredisi</t>
        </is>
      </c>
      <c r="B2" t="inlineStr">
        <is>
          <t>İhtiyaç kredisi</t>
        </is>
      </c>
      <c r="C2" s="2" t="n">
        <v>72000</v>
      </c>
      <c r="D2" s="2" t="n">
        <v>3000</v>
      </c>
      <c r="E2" s="3" t="n">
        <v>5</v>
      </c>
      <c r="F2" s="2">
        <f>IF(A2="","",SUMIFS(Ödemeler!$C:$C,Ödemeler!$B:$B,A2))</f>
        <v/>
      </c>
      <c r="G2" s="2">
        <f>IF(A2="","",C2-F2)</f>
        <v/>
      </c>
      <c r="H2" s="3">
        <f>IF(OR(A2="",N(D2)&lt;=0),"",ROUNDUP(MAX(G2,0)/D2,0))</f>
        <v/>
      </c>
      <c r="I2">
        <f>IF(A2="","",IF(G2&lt;=0,"Kapandı","Devam ediyor"))</f>
        <v/>
      </c>
    </row>
    <row r="3">
      <c r="A3" t="inlineStr">
        <is>
          <t>Taşıt kredisi</t>
        </is>
      </c>
      <c r="B3" t="inlineStr">
        <is>
          <t>Taşıt kredisi</t>
        </is>
      </c>
      <c r="C3" s="2" t="n">
        <v>180000</v>
      </c>
      <c r="D3" s="2" t="n">
        <v>7500</v>
      </c>
      <c r="E3" s="3" t="n">
        <v>12</v>
      </c>
      <c r="F3" s="2">
        <f>IF(A3="","",SUMIFS(Ödemeler!$C:$C,Ödemeler!$B:$B,A3))</f>
        <v/>
      </c>
      <c r="G3" s="2">
        <f>IF(A3="","",C3-F3)</f>
        <v/>
      </c>
      <c r="H3" s="3">
        <f>IF(OR(A3="",N(D3)&lt;=0),"",ROUNDUP(MAX(G3,0)/D3,0))</f>
        <v/>
      </c>
      <c r="I3">
        <f>IF(A3="","",IF(G3&lt;=0,"Kapandı","Devam ediyor"))</f>
        <v/>
      </c>
    </row>
    <row r="4">
      <c r="A4" t="inlineStr">
        <is>
          <t>Kredi kartı A</t>
        </is>
      </c>
      <c r="B4" t="inlineStr">
        <is>
          <t>Kredi kartı</t>
        </is>
      </c>
      <c r="C4" s="2" t="n">
        <v>18500</v>
      </c>
      <c r="D4" s="2" t="n">
        <v>4000</v>
      </c>
      <c r="E4" s="3" t="n">
        <v>20</v>
      </c>
      <c r="F4" s="2">
        <f>IF(A4="","",SUMIFS(Ödemeler!$C:$C,Ödemeler!$B:$B,A4))</f>
        <v/>
      </c>
      <c r="G4" s="2">
        <f>IF(A4="","",C4-F4)</f>
        <v/>
      </c>
      <c r="H4" s="3">
        <f>IF(OR(A4="",N(D4)&lt;=0),"",ROUNDUP(MAX(G4,0)/D4,0))</f>
        <v/>
      </c>
      <c r="I4">
        <f>IF(A4="","",IF(G4&lt;=0,"Kapandı","Devam ediyor"))</f>
        <v/>
      </c>
    </row>
    <row r="5">
      <c r="A5" t="inlineStr">
        <is>
          <t>Aile içi borç</t>
        </is>
      </c>
      <c r="B5" t="inlineStr">
        <is>
          <t>Kişisel borç</t>
        </is>
      </c>
      <c r="C5" s="2" t="n">
        <v>10000</v>
      </c>
      <c r="D5" s="2" t="n">
        <v>2000</v>
      </c>
      <c r="E5" s="3" t="n">
        <v>1</v>
      </c>
      <c r="F5" s="2">
        <f>IF(A5="","",SUMIFS(Ödemeler!$C:$C,Ödemeler!$B:$B,A5))</f>
        <v/>
      </c>
      <c r="G5" s="2">
        <f>IF(A5="","",C5-F5)</f>
        <v/>
      </c>
      <c r="H5" s="3">
        <f>IF(OR(A5="",N(D5)&lt;=0),"",ROUNDUP(MAX(G5,0)/D5,0))</f>
        <v/>
      </c>
      <c r="I5">
        <f>IF(A5="","",IF(G5&lt;=0,"Kapandı","Devam ediyor"))</f>
        <v/>
      </c>
    </row>
    <row r="6">
      <c r="A6" t="inlineStr">
        <is>
          <t>Telefon taksiti</t>
        </is>
      </c>
      <c r="B6" t="inlineStr">
        <is>
          <t>Diğer</t>
        </is>
      </c>
      <c r="C6" s="2" t="n">
        <v>3600</v>
      </c>
      <c r="D6" s="2" t="n">
        <v>1200</v>
      </c>
      <c r="E6" s="3" t="n">
        <v>15</v>
      </c>
      <c r="F6" s="2">
        <f>IF(A6="","",SUMIFS(Ödemeler!$C:$C,Ödemeler!$B:$B,A6))</f>
        <v/>
      </c>
      <c r="G6" s="2">
        <f>IF(A6="","",C6-F6)</f>
        <v/>
      </c>
      <c r="H6" s="3">
        <f>IF(OR(A6="",N(D6)&lt;=0),"",ROUNDUP(MAX(G6,0)/D6,0))</f>
        <v/>
      </c>
      <c r="I6">
        <f>IF(A6="","",IF(G6&lt;=0,"Kapandı","Devam ediyor"))</f>
        <v/>
      </c>
    </row>
    <row r="7">
      <c r="C7" s="2" t="n"/>
      <c r="D7" s="2" t="n"/>
      <c r="E7" s="3" t="n"/>
      <c r="F7" s="2">
        <f>IF(A7="","",SUMIFS(Ödemeler!$C:$C,Ödemeler!$B:$B,A7))</f>
        <v/>
      </c>
      <c r="G7" s="2">
        <f>IF(A7="","",C7-F7)</f>
        <v/>
      </c>
      <c r="H7" s="3">
        <f>IF(OR(A7="",N(D7)&lt;=0),"",ROUNDUP(MAX(G7,0)/D7,0))</f>
        <v/>
      </c>
      <c r="I7">
        <f>IF(A7="","",IF(G7&lt;=0,"Kapandı","Devam ediyor"))</f>
        <v/>
      </c>
    </row>
    <row r="8">
      <c r="C8" s="2" t="n"/>
      <c r="D8" s="2" t="n"/>
      <c r="E8" s="3" t="n"/>
      <c r="F8" s="2">
        <f>IF(A8="","",SUMIFS(Ödemeler!$C:$C,Ödemeler!$B:$B,A8))</f>
        <v/>
      </c>
      <c r="G8" s="2">
        <f>IF(A8="","",C8-F8)</f>
        <v/>
      </c>
      <c r="H8" s="3">
        <f>IF(OR(A8="",N(D8)&lt;=0),"",ROUNDUP(MAX(G8,0)/D8,0))</f>
        <v/>
      </c>
      <c r="I8">
        <f>IF(A8="","",IF(G8&lt;=0,"Kapandı","Devam ediyor"))</f>
        <v/>
      </c>
    </row>
    <row r="9">
      <c r="C9" s="2" t="n"/>
      <c r="D9" s="2" t="n"/>
      <c r="E9" s="3" t="n"/>
      <c r="F9" s="2">
        <f>IF(A9="","",SUMIFS(Ödemeler!$C:$C,Ödemeler!$B:$B,A9))</f>
        <v/>
      </c>
      <c r="G9" s="2">
        <f>IF(A9="","",C9-F9)</f>
        <v/>
      </c>
      <c r="H9" s="3">
        <f>IF(OR(A9="",N(D9)&lt;=0),"",ROUNDUP(MAX(G9,0)/D9,0))</f>
        <v/>
      </c>
      <c r="I9">
        <f>IF(A9="","",IF(G9&lt;=0,"Kapandı","Devam ediyor"))</f>
        <v/>
      </c>
    </row>
    <row r="10">
      <c r="C10" s="2" t="n"/>
      <c r="D10" s="2" t="n"/>
      <c r="E10" s="3" t="n"/>
      <c r="F10" s="2">
        <f>IF(A10="","",SUMIFS(Ödemeler!$C:$C,Ödemeler!$B:$B,A10))</f>
        <v/>
      </c>
      <c r="G10" s="2">
        <f>IF(A10="","",C10-F10)</f>
        <v/>
      </c>
      <c r="H10" s="3">
        <f>IF(OR(A10="",N(D10)&lt;=0),"",ROUNDUP(MAX(G10,0)/D10,0))</f>
        <v/>
      </c>
      <c r="I10">
        <f>IF(A10="","",IF(G10&lt;=0,"Kapandı","Devam ediyor"))</f>
        <v/>
      </c>
    </row>
    <row r="11">
      <c r="C11" s="2" t="n"/>
      <c r="D11" s="2" t="n"/>
      <c r="E11" s="3" t="n"/>
      <c r="F11" s="2">
        <f>IF(A11="","",SUMIFS(Ödemeler!$C:$C,Ödemeler!$B:$B,A11))</f>
        <v/>
      </c>
      <c r="G11" s="2">
        <f>IF(A11="","",C11-F11)</f>
        <v/>
      </c>
      <c r="H11" s="3">
        <f>IF(OR(A11="",N(D11)&lt;=0),"",ROUNDUP(MAX(G11,0)/D11,0))</f>
        <v/>
      </c>
      <c r="I11">
        <f>IF(A11="","",IF(G11&lt;=0,"Kapandı","Devam ediyor"))</f>
        <v/>
      </c>
    </row>
    <row r="12">
      <c r="C12" s="2" t="n"/>
      <c r="D12" s="2" t="n"/>
      <c r="E12" s="3" t="n"/>
      <c r="F12" s="2">
        <f>IF(A12="","",SUMIFS(Ödemeler!$C:$C,Ödemeler!$B:$B,A12))</f>
        <v/>
      </c>
      <c r="G12" s="2">
        <f>IF(A12="","",C12-F12)</f>
        <v/>
      </c>
      <c r="H12" s="3">
        <f>IF(OR(A12="",N(D12)&lt;=0),"",ROUNDUP(MAX(G12,0)/D12,0))</f>
        <v/>
      </c>
      <c r="I12">
        <f>IF(A12="","",IF(G12&lt;=0,"Kapandı","Devam ediyor"))</f>
        <v/>
      </c>
    </row>
    <row r="13">
      <c r="C13" s="2" t="n"/>
      <c r="D13" s="2" t="n"/>
      <c r="E13" s="3" t="n"/>
      <c r="F13" s="2">
        <f>IF(A13="","",SUMIFS(Ödemeler!$C:$C,Ödemeler!$B:$B,A13))</f>
        <v/>
      </c>
      <c r="G13" s="2">
        <f>IF(A13="","",C13-F13)</f>
        <v/>
      </c>
      <c r="H13" s="3">
        <f>IF(OR(A13="",N(D13)&lt;=0),"",ROUNDUP(MAX(G13,0)/D13,0))</f>
        <v/>
      </c>
      <c r="I13">
        <f>IF(A13="","",IF(G13&lt;=0,"Kapandı","Devam ediyor"))</f>
        <v/>
      </c>
    </row>
    <row r="14">
      <c r="C14" s="2" t="n"/>
      <c r="D14" s="2" t="n"/>
      <c r="E14" s="3" t="n"/>
      <c r="F14" s="2">
        <f>IF(A14="","",SUMIFS(Ödemeler!$C:$C,Ödemeler!$B:$B,A14))</f>
        <v/>
      </c>
      <c r="G14" s="2">
        <f>IF(A14="","",C14-F14)</f>
        <v/>
      </c>
      <c r="H14" s="3">
        <f>IF(OR(A14="",N(D14)&lt;=0),"",ROUNDUP(MAX(G14,0)/D14,0))</f>
        <v/>
      </c>
      <c r="I14">
        <f>IF(A14="","",IF(G14&lt;=0,"Kapandı","Devam ediyor"))</f>
        <v/>
      </c>
    </row>
    <row r="15">
      <c r="C15" s="2" t="n"/>
      <c r="D15" s="2" t="n"/>
      <c r="E15" s="3" t="n"/>
      <c r="F15" s="2">
        <f>IF(A15="","",SUMIFS(Ödemeler!$C:$C,Ödemeler!$B:$B,A15))</f>
        <v/>
      </c>
      <c r="G15" s="2">
        <f>IF(A15="","",C15-F15)</f>
        <v/>
      </c>
      <c r="H15" s="3">
        <f>IF(OR(A15="",N(D15)&lt;=0),"",ROUNDUP(MAX(G15,0)/D15,0))</f>
        <v/>
      </c>
      <c r="I15">
        <f>IF(A15="","",IF(G15&lt;=0,"Kapandı","Devam ediyor"))</f>
        <v/>
      </c>
    </row>
    <row r="16">
      <c r="C16" s="2" t="n"/>
      <c r="D16" s="2" t="n"/>
      <c r="E16" s="3" t="n"/>
      <c r="F16" s="2">
        <f>IF(A16="","",SUMIFS(Ödemeler!$C:$C,Ödemeler!$B:$B,A16))</f>
        <v/>
      </c>
      <c r="G16" s="2">
        <f>IF(A16="","",C16-F16)</f>
        <v/>
      </c>
      <c r="H16" s="3">
        <f>IF(OR(A16="",N(D16)&lt;=0),"",ROUNDUP(MAX(G16,0)/D16,0))</f>
        <v/>
      </c>
      <c r="I16">
        <f>IF(A16="","",IF(G16&lt;=0,"Kapandı","Devam ediyor"))</f>
        <v/>
      </c>
    </row>
    <row r="17">
      <c r="C17" s="2" t="n"/>
      <c r="D17" s="2" t="n"/>
      <c r="E17" s="3" t="n"/>
      <c r="F17" s="2">
        <f>IF(A17="","",SUMIFS(Ödemeler!$C:$C,Ödemeler!$B:$B,A17))</f>
        <v/>
      </c>
      <c r="G17" s="2">
        <f>IF(A17="","",C17-F17)</f>
        <v/>
      </c>
      <c r="H17" s="3">
        <f>IF(OR(A17="",N(D17)&lt;=0),"",ROUNDUP(MAX(G17,0)/D17,0))</f>
        <v/>
      </c>
      <c r="I17">
        <f>IF(A17="","",IF(G17&lt;=0,"Kapandı","Devam ediyor"))</f>
        <v/>
      </c>
    </row>
    <row r="18">
      <c r="C18" s="2" t="n"/>
      <c r="D18" s="2" t="n"/>
      <c r="E18" s="3" t="n"/>
      <c r="F18" s="2">
        <f>IF(A18="","",SUMIFS(Ödemeler!$C:$C,Ödemeler!$B:$B,A18))</f>
        <v/>
      </c>
      <c r="G18" s="2">
        <f>IF(A18="","",C18-F18)</f>
        <v/>
      </c>
      <c r="H18" s="3">
        <f>IF(OR(A18="",N(D18)&lt;=0),"",ROUNDUP(MAX(G18,0)/D18,0))</f>
        <v/>
      </c>
      <c r="I18">
        <f>IF(A18="","",IF(G18&lt;=0,"Kapandı","Devam ediyor"))</f>
        <v/>
      </c>
    </row>
    <row r="19">
      <c r="C19" s="2" t="n"/>
      <c r="D19" s="2" t="n"/>
      <c r="E19" s="3" t="n"/>
      <c r="F19" s="2">
        <f>IF(A19="","",SUMIFS(Ödemeler!$C:$C,Ödemeler!$B:$B,A19))</f>
        <v/>
      </c>
      <c r="G19" s="2">
        <f>IF(A19="","",C19-F19)</f>
        <v/>
      </c>
      <c r="H19" s="3">
        <f>IF(OR(A19="",N(D19)&lt;=0),"",ROUNDUP(MAX(G19,0)/D19,0))</f>
        <v/>
      </c>
      <c r="I19">
        <f>IF(A19="","",IF(G19&lt;=0,"Kapandı","Devam ediyor"))</f>
        <v/>
      </c>
    </row>
    <row r="20">
      <c r="C20" s="2" t="n"/>
      <c r="D20" s="2" t="n"/>
      <c r="E20" s="3" t="n"/>
      <c r="F20" s="2">
        <f>IF(A20="","",SUMIFS(Ödemeler!$C:$C,Ödemeler!$B:$B,A20))</f>
        <v/>
      </c>
      <c r="G20" s="2">
        <f>IF(A20="","",C20-F20)</f>
        <v/>
      </c>
      <c r="H20" s="3">
        <f>IF(OR(A20="",N(D20)&lt;=0),"",ROUNDUP(MAX(G20,0)/D20,0))</f>
        <v/>
      </c>
      <c r="I20">
        <f>IF(A20="","",IF(G20&lt;=0,"Kapandı","Devam ediyor"))</f>
        <v/>
      </c>
    </row>
    <row r="21">
      <c r="C21" s="2" t="n"/>
      <c r="D21" s="2" t="n"/>
      <c r="E21" s="3" t="n"/>
      <c r="F21" s="2">
        <f>IF(A21="","",SUMIFS(Ödemeler!$C:$C,Ödemeler!$B:$B,A21))</f>
        <v/>
      </c>
      <c r="G21" s="2">
        <f>IF(A21="","",C21-F21)</f>
        <v/>
      </c>
      <c r="H21" s="3">
        <f>IF(OR(A21="",N(D21)&lt;=0),"",ROUNDUP(MAX(G21,0)/D21,0))</f>
        <v/>
      </c>
      <c r="I21">
        <f>IF(A21="","",IF(G21&lt;=0,"Kapandı","Devam ediyor"))</f>
        <v/>
      </c>
    </row>
    <row r="22">
      <c r="C22" s="2" t="n"/>
      <c r="D22" s="2" t="n"/>
      <c r="E22" s="3" t="n"/>
      <c r="F22" s="2">
        <f>IF(A22="","",SUMIFS(Ödemeler!$C:$C,Ödemeler!$B:$B,A22))</f>
        <v/>
      </c>
      <c r="G22" s="2">
        <f>IF(A22="","",C22-F22)</f>
        <v/>
      </c>
      <c r="H22" s="3">
        <f>IF(OR(A22="",N(D22)&lt;=0),"",ROUNDUP(MAX(G22,0)/D22,0))</f>
        <v/>
      </c>
      <c r="I22">
        <f>IF(A22="","",IF(G22&lt;=0,"Kapandı","Devam ediyor"))</f>
        <v/>
      </c>
    </row>
    <row r="23">
      <c r="C23" s="2" t="n"/>
      <c r="D23" s="2" t="n"/>
      <c r="E23" s="3" t="n"/>
      <c r="F23" s="2">
        <f>IF(A23="","",SUMIFS(Ödemeler!$C:$C,Ödemeler!$B:$B,A23))</f>
        <v/>
      </c>
      <c r="G23" s="2">
        <f>IF(A23="","",C23-F23)</f>
        <v/>
      </c>
      <c r="H23" s="3">
        <f>IF(OR(A23="",N(D23)&lt;=0),"",ROUNDUP(MAX(G23,0)/D23,0))</f>
        <v/>
      </c>
      <c r="I23">
        <f>IF(A23="","",IF(G23&lt;=0,"Kapandı","Devam ediyor"))</f>
        <v/>
      </c>
    </row>
    <row r="24">
      <c r="C24" s="2" t="n"/>
      <c r="D24" s="2" t="n"/>
      <c r="E24" s="3" t="n"/>
      <c r="F24" s="2">
        <f>IF(A24="","",SUMIFS(Ödemeler!$C:$C,Ödemeler!$B:$B,A24))</f>
        <v/>
      </c>
      <c r="G24" s="2">
        <f>IF(A24="","",C24-F24)</f>
        <v/>
      </c>
      <c r="H24" s="3">
        <f>IF(OR(A24="",N(D24)&lt;=0),"",ROUNDUP(MAX(G24,0)/D24,0))</f>
        <v/>
      </c>
      <c r="I24">
        <f>IF(A24="","",IF(G24&lt;=0,"Kapandı","Devam ediyor"))</f>
        <v/>
      </c>
    </row>
    <row r="25">
      <c r="C25" s="2" t="n"/>
      <c r="D25" s="2" t="n"/>
      <c r="E25" s="3" t="n"/>
      <c r="F25" s="2">
        <f>IF(A25="","",SUMIFS(Ödemeler!$C:$C,Ödemeler!$B:$B,A25))</f>
        <v/>
      </c>
      <c r="G25" s="2">
        <f>IF(A25="","",C25-F25)</f>
        <v/>
      </c>
      <c r="H25" s="3">
        <f>IF(OR(A25="",N(D25)&lt;=0),"",ROUNDUP(MAX(G25,0)/D25,0))</f>
        <v/>
      </c>
      <c r="I25">
        <f>IF(A25="","",IF(G25&lt;=0,"Kapandı","Devam ediyor"))</f>
        <v/>
      </c>
    </row>
    <row r="26">
      <c r="C26" s="2" t="n"/>
      <c r="D26" s="2" t="n"/>
      <c r="E26" s="3" t="n"/>
      <c r="F26" s="2">
        <f>IF(A26="","",SUMIFS(Ödemeler!$C:$C,Ödemeler!$B:$B,A26))</f>
        <v/>
      </c>
      <c r="G26" s="2">
        <f>IF(A26="","",C26-F26)</f>
        <v/>
      </c>
      <c r="H26" s="3">
        <f>IF(OR(A26="",N(D26)&lt;=0),"",ROUNDUP(MAX(G26,0)/D26,0))</f>
        <v/>
      </c>
      <c r="I26">
        <f>IF(A26="","",IF(G26&lt;=0,"Kapandı","Devam ediyor"))</f>
        <v/>
      </c>
    </row>
    <row r="27">
      <c r="C27" s="2" t="n"/>
      <c r="D27" s="2" t="n"/>
      <c r="E27" s="3" t="n"/>
      <c r="F27" s="2">
        <f>IF(A27="","",SUMIFS(Ödemeler!$C:$C,Ödemeler!$B:$B,A27))</f>
        <v/>
      </c>
      <c r="G27" s="2">
        <f>IF(A27="","",C27-F27)</f>
        <v/>
      </c>
      <c r="H27" s="3">
        <f>IF(OR(A27="",N(D27)&lt;=0),"",ROUNDUP(MAX(G27,0)/D27,0))</f>
        <v/>
      </c>
      <c r="I27">
        <f>IF(A27="","",IF(G27&lt;=0,"Kapandı","Devam ediyor"))</f>
        <v/>
      </c>
    </row>
    <row r="28">
      <c r="C28" s="2" t="n"/>
      <c r="D28" s="2" t="n"/>
      <c r="E28" s="3" t="n"/>
      <c r="F28" s="2">
        <f>IF(A28="","",SUMIFS(Ödemeler!$C:$C,Ödemeler!$B:$B,A28))</f>
        <v/>
      </c>
      <c r="G28" s="2">
        <f>IF(A28="","",C28-F28)</f>
        <v/>
      </c>
      <c r="H28" s="3">
        <f>IF(OR(A28="",N(D28)&lt;=0),"",ROUNDUP(MAX(G28,0)/D28,0))</f>
        <v/>
      </c>
      <c r="I28">
        <f>IF(A28="","",IF(G28&lt;=0,"Kapandı","Devam ediyor"))</f>
        <v/>
      </c>
    </row>
    <row r="29">
      <c r="C29" s="2" t="n"/>
      <c r="D29" s="2" t="n"/>
      <c r="E29" s="3" t="n"/>
      <c r="F29" s="2">
        <f>IF(A29="","",SUMIFS(Ödemeler!$C:$C,Ödemeler!$B:$B,A29))</f>
        <v/>
      </c>
      <c r="G29" s="2">
        <f>IF(A29="","",C29-F29)</f>
        <v/>
      </c>
      <c r="H29" s="3">
        <f>IF(OR(A29="",N(D29)&lt;=0),"",ROUNDUP(MAX(G29,0)/D29,0))</f>
        <v/>
      </c>
      <c r="I29">
        <f>IF(A29="","",IF(G29&lt;=0,"Kapandı","Devam ediyor"))</f>
        <v/>
      </c>
    </row>
    <row r="30">
      <c r="C30" s="2" t="n"/>
      <c r="D30" s="2" t="n"/>
      <c r="E30" s="3" t="n"/>
      <c r="F30" s="2">
        <f>IF(A30="","",SUMIFS(Ödemeler!$C:$C,Ödemeler!$B:$B,A30))</f>
        <v/>
      </c>
      <c r="G30" s="2">
        <f>IF(A30="","",C30-F30)</f>
        <v/>
      </c>
      <c r="H30" s="3">
        <f>IF(OR(A30="",N(D30)&lt;=0),"",ROUNDUP(MAX(G30,0)/D30,0))</f>
        <v/>
      </c>
      <c r="I30">
        <f>IF(A30="","",IF(G30&lt;=0,"Kapandı","Devam ediyor"))</f>
        <v/>
      </c>
    </row>
    <row r="31">
      <c r="C31" s="2" t="n"/>
      <c r="D31" s="2" t="n"/>
      <c r="E31" s="3" t="n"/>
      <c r="F31" s="2">
        <f>IF(A31="","",SUMIFS(Ödemeler!$C:$C,Ödemeler!$B:$B,A31))</f>
        <v/>
      </c>
      <c r="G31" s="2">
        <f>IF(A31="","",C31-F31)</f>
        <v/>
      </c>
      <c r="H31" s="3">
        <f>IF(OR(A31="",N(D31)&lt;=0),"",ROUNDUP(MAX(G31,0)/D31,0))</f>
        <v/>
      </c>
      <c r="I31">
        <f>IF(A31="","",IF(G31&lt;=0,"Kapandı","Devam ediyor"))</f>
        <v/>
      </c>
    </row>
  </sheetData>
  <conditionalFormatting sqref="G2:G31">
    <cfRule type="cellIs" priority="1" operator="lessThanOrEqual" dxfId="0">
      <formula>0</formula>
    </cfRule>
  </conditionalFormatting>
  <dataValidations count="1">
    <dataValidation sqref="B2:B31" showDropDown="0" showInputMessage="0" showErrorMessage="0" allowBlank="1" errorTitle="Geçersiz değer" error="Listeden bir değer seçin" type="list">
      <formula1>"Kredi kartı,İhtiyaç kredisi,Taşıt kredisi,Konut kredisi,Kişisel borç,Diğer"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16" customWidth="1" min="4" max="4"/>
    <col width="24" customWidth="1" min="5" max="5"/>
  </cols>
  <sheetData>
    <row r="1">
      <c r="A1" s="1" t="inlineStr">
        <is>
          <t>Tarih</t>
        </is>
      </c>
      <c r="B1" s="1" t="inlineStr">
        <is>
          <t>Borç</t>
        </is>
      </c>
      <c r="C1" s="1" t="inlineStr">
        <is>
          <t>Tutar</t>
        </is>
      </c>
      <c r="D1" s="1" t="inlineStr">
        <is>
          <t>Ödeme yöntemi</t>
        </is>
      </c>
      <c r="E1" s="1" t="inlineStr">
        <is>
          <t>Not</t>
        </is>
      </c>
    </row>
    <row r="2">
      <c r="A2" s="4" t="n">
        <v>46204</v>
      </c>
      <c r="B2" t="inlineStr">
        <is>
          <t>Aile içi borç</t>
        </is>
      </c>
      <c r="C2" s="2" t="n">
        <v>2000</v>
      </c>
      <c r="D2" t="inlineStr">
        <is>
          <t>Havale/EFT</t>
        </is>
      </c>
      <c r="E2" t="inlineStr"/>
    </row>
    <row r="3">
      <c r="A3" s="4" t="n">
        <v>46208</v>
      </c>
      <c r="B3" t="inlineStr">
        <is>
          <t>Banka ihtiyaç kredisi</t>
        </is>
      </c>
      <c r="C3" s="2" t="n">
        <v>3000</v>
      </c>
      <c r="D3" t="inlineStr">
        <is>
          <t>Otomatik ödeme</t>
        </is>
      </c>
      <c r="E3" t="inlineStr"/>
    </row>
    <row r="4">
      <c r="A4" s="4" t="n">
        <v>46215</v>
      </c>
      <c r="B4" t="inlineStr">
        <is>
          <t>Taşıt kredisi</t>
        </is>
      </c>
      <c r="C4" s="2" t="n">
        <v>7500</v>
      </c>
      <c r="D4" t="inlineStr">
        <is>
          <t>Otomatik ödeme</t>
        </is>
      </c>
      <c r="E4" t="inlineStr"/>
    </row>
    <row r="5">
      <c r="A5" s="4" t="n">
        <v>46218</v>
      </c>
      <c r="B5" t="inlineStr">
        <is>
          <t>Telefon taksiti</t>
        </is>
      </c>
      <c r="C5" s="2" t="n">
        <v>1200</v>
      </c>
      <c r="D5" t="inlineStr">
        <is>
          <t>Banka kartı</t>
        </is>
      </c>
      <c r="E5" t="inlineStr"/>
    </row>
    <row r="6">
      <c r="A6" s="4" t="n">
        <v>46223</v>
      </c>
      <c r="B6" t="inlineStr">
        <is>
          <t>Kredi kartı A</t>
        </is>
      </c>
      <c r="C6" s="2" t="n">
        <v>4000</v>
      </c>
      <c r="D6" t="inlineStr">
        <is>
          <t>Havale/EFT</t>
        </is>
      </c>
      <c r="E6" t="inlineStr">
        <is>
          <t>Ekstre ödemesi</t>
        </is>
      </c>
    </row>
    <row r="7">
      <c r="A7" s="4" t="n">
        <v>46235</v>
      </c>
      <c r="B7" t="inlineStr">
        <is>
          <t>Aile içi borç</t>
        </is>
      </c>
      <c r="C7" s="2" t="n">
        <v>2000</v>
      </c>
      <c r="D7" t="inlineStr">
        <is>
          <t>Havale/EFT</t>
        </is>
      </c>
      <c r="E7" t="inlineStr"/>
    </row>
    <row r="8">
      <c r="A8" s="4" t="n">
        <v>46239</v>
      </c>
      <c r="B8" t="inlineStr">
        <is>
          <t>Banka ihtiyaç kredisi</t>
        </is>
      </c>
      <c r="C8" s="2" t="n">
        <v>3000</v>
      </c>
      <c r="D8" t="inlineStr">
        <is>
          <t>Otomatik ödeme</t>
        </is>
      </c>
      <c r="E8" t="inlineStr"/>
    </row>
    <row r="9">
      <c r="A9" s="4" t="n">
        <v>46246</v>
      </c>
      <c r="B9" t="inlineStr">
        <is>
          <t>Taşıt kredisi</t>
        </is>
      </c>
      <c r="C9" s="2" t="n">
        <v>7500</v>
      </c>
      <c r="D9" t="inlineStr">
        <is>
          <t>Otomatik ödeme</t>
        </is>
      </c>
      <c r="E9" t="inlineStr"/>
    </row>
    <row r="10">
      <c r="A10" s="4" t="n">
        <v>46249</v>
      </c>
      <c r="B10" t="inlineStr">
        <is>
          <t>Telefon taksiti</t>
        </is>
      </c>
      <c r="C10" s="2" t="n">
        <v>1200</v>
      </c>
      <c r="D10" t="inlineStr">
        <is>
          <t>Banka kartı</t>
        </is>
      </c>
      <c r="E10" t="inlineStr"/>
    </row>
    <row r="11">
      <c r="A11" s="4" t="n">
        <v>46254</v>
      </c>
      <c r="B11" t="inlineStr">
        <is>
          <t>Kredi kartı A</t>
        </is>
      </c>
      <c r="C11" s="2" t="n">
        <v>4000</v>
      </c>
      <c r="D11" t="inlineStr">
        <is>
          <t>Havale/EFT</t>
        </is>
      </c>
      <c r="E11" t="inlineStr">
        <is>
          <t>Ekstre ödemesi</t>
        </is>
      </c>
    </row>
    <row r="12">
      <c r="A12" s="4" t="n">
        <v>46266</v>
      </c>
      <c r="B12" t="inlineStr">
        <is>
          <t>Aile içi borç</t>
        </is>
      </c>
      <c r="C12" s="2" t="n">
        <v>2000</v>
      </c>
      <c r="D12" t="inlineStr">
        <is>
          <t>Havale/EFT</t>
        </is>
      </c>
      <c r="E12" t="inlineStr"/>
    </row>
    <row r="13">
      <c r="A13" s="4" t="n">
        <v>46270</v>
      </c>
      <c r="B13" t="inlineStr">
        <is>
          <t>Banka ihtiyaç kredisi</t>
        </is>
      </c>
      <c r="C13" s="2" t="n">
        <v>3000</v>
      </c>
      <c r="D13" t="inlineStr">
        <is>
          <t>Otomatik ödeme</t>
        </is>
      </c>
      <c r="E13" t="inlineStr"/>
    </row>
    <row r="14">
      <c r="A14" s="4" t="n">
        <v>46277</v>
      </c>
      <c r="B14" t="inlineStr">
        <is>
          <t>Taşıt kredisi</t>
        </is>
      </c>
      <c r="C14" s="2" t="n">
        <v>7500</v>
      </c>
      <c r="D14" t="inlineStr">
        <is>
          <t>Otomatik ödeme</t>
        </is>
      </c>
      <c r="E14" t="inlineStr"/>
    </row>
    <row r="15">
      <c r="A15" s="4" t="n">
        <v>46280</v>
      </c>
      <c r="B15" t="inlineStr">
        <is>
          <t>Telefon taksiti</t>
        </is>
      </c>
      <c r="C15" s="2" t="n">
        <v>1200</v>
      </c>
      <c r="D15" t="inlineStr">
        <is>
          <t>Banka kartı</t>
        </is>
      </c>
      <c r="E15" t="inlineStr"/>
    </row>
    <row r="16">
      <c r="A16" s="4" t="n">
        <v>46285</v>
      </c>
      <c r="B16" t="inlineStr">
        <is>
          <t>Kredi kartı A</t>
        </is>
      </c>
      <c r="C16" s="2" t="n">
        <v>4500</v>
      </c>
      <c r="D16" t="inlineStr">
        <is>
          <t>Havale/EFT</t>
        </is>
      </c>
      <c r="E16" t="inlineStr">
        <is>
          <t>Ekstre ödemesi</t>
        </is>
      </c>
    </row>
    <row r="17">
      <c r="A17" s="4" t="n"/>
      <c r="C17" s="2" t="n"/>
    </row>
    <row r="18">
      <c r="A18" s="4" t="n"/>
      <c r="C18" s="2" t="n"/>
    </row>
    <row r="19">
      <c r="A19" s="4" t="n"/>
      <c r="C19" s="2" t="n"/>
    </row>
    <row r="20">
      <c r="A20" s="4" t="n"/>
      <c r="C20" s="2" t="n"/>
    </row>
    <row r="21">
      <c r="A21" s="4" t="n"/>
      <c r="C21" s="2" t="n"/>
    </row>
    <row r="22">
      <c r="A22" s="4" t="n"/>
      <c r="C22" s="2" t="n"/>
    </row>
    <row r="23">
      <c r="A23" s="4" t="n"/>
      <c r="C23" s="2" t="n"/>
    </row>
    <row r="24">
      <c r="A24" s="4" t="n"/>
      <c r="C24" s="2" t="n"/>
    </row>
    <row r="25">
      <c r="A25" s="4" t="n"/>
      <c r="C25" s="2" t="n"/>
    </row>
    <row r="26">
      <c r="A26" s="4" t="n"/>
      <c r="C26" s="2" t="n"/>
    </row>
    <row r="27">
      <c r="A27" s="4" t="n"/>
      <c r="C27" s="2" t="n"/>
    </row>
    <row r="28">
      <c r="A28" s="4" t="n"/>
      <c r="C28" s="2" t="n"/>
    </row>
    <row r="29">
      <c r="A29" s="4" t="n"/>
      <c r="C29" s="2" t="n"/>
    </row>
    <row r="30">
      <c r="A30" s="4" t="n"/>
      <c r="C30" s="2" t="n"/>
    </row>
    <row r="31">
      <c r="A31" s="4" t="n"/>
      <c r="C31" s="2" t="n"/>
    </row>
    <row r="32">
      <c r="A32" s="4" t="n"/>
      <c r="C32" s="2" t="n"/>
    </row>
    <row r="33">
      <c r="A33" s="4" t="n"/>
      <c r="C33" s="2" t="n"/>
    </row>
    <row r="34">
      <c r="A34" s="4" t="n"/>
      <c r="C34" s="2" t="n"/>
    </row>
    <row r="35">
      <c r="A35" s="4" t="n"/>
      <c r="C35" s="2" t="n"/>
    </row>
    <row r="36">
      <c r="A36" s="4" t="n"/>
      <c r="C36" s="2" t="n"/>
    </row>
    <row r="37">
      <c r="A37" s="4" t="n"/>
      <c r="C37" s="2" t="n"/>
    </row>
    <row r="38">
      <c r="A38" s="4" t="n"/>
      <c r="C38" s="2" t="n"/>
    </row>
    <row r="39">
      <c r="A39" s="4" t="n"/>
      <c r="C39" s="2" t="n"/>
    </row>
    <row r="40">
      <c r="A40" s="4" t="n"/>
      <c r="C40" s="2" t="n"/>
    </row>
    <row r="41">
      <c r="A41" s="4" t="n"/>
      <c r="C41" s="2" t="n"/>
    </row>
    <row r="42">
      <c r="A42" s="4" t="n"/>
      <c r="C42" s="2" t="n"/>
    </row>
    <row r="43">
      <c r="A43" s="4" t="n"/>
      <c r="C43" s="2" t="n"/>
    </row>
    <row r="44">
      <c r="A44" s="4" t="n"/>
      <c r="C44" s="2" t="n"/>
    </row>
    <row r="45">
      <c r="A45" s="4" t="n"/>
      <c r="C45" s="2" t="n"/>
    </row>
    <row r="46">
      <c r="A46" s="4" t="n"/>
      <c r="C46" s="2" t="n"/>
    </row>
    <row r="47">
      <c r="A47" s="4" t="n"/>
      <c r="C47" s="2" t="n"/>
    </row>
    <row r="48">
      <c r="A48" s="4" t="n"/>
      <c r="C48" s="2" t="n"/>
    </row>
    <row r="49">
      <c r="A49" s="4" t="n"/>
      <c r="C49" s="2" t="n"/>
    </row>
    <row r="50">
      <c r="A50" s="4" t="n"/>
      <c r="C50" s="2" t="n"/>
    </row>
    <row r="51">
      <c r="A51" s="4" t="n"/>
      <c r="C51" s="2" t="n"/>
    </row>
    <row r="52">
      <c r="A52" s="4" t="n"/>
      <c r="C52" s="2" t="n"/>
    </row>
    <row r="53">
      <c r="A53" s="4" t="n"/>
      <c r="C53" s="2" t="n"/>
    </row>
    <row r="54">
      <c r="A54" s="4" t="n"/>
      <c r="C54" s="2" t="n"/>
    </row>
    <row r="55">
      <c r="A55" s="4" t="n"/>
      <c r="C55" s="2" t="n"/>
    </row>
    <row r="56">
      <c r="A56" s="4" t="n"/>
      <c r="C56" s="2" t="n"/>
    </row>
    <row r="57">
      <c r="A57" s="4" t="n"/>
      <c r="C57" s="2" t="n"/>
    </row>
    <row r="58">
      <c r="A58" s="4" t="n"/>
      <c r="C58" s="2" t="n"/>
    </row>
    <row r="59">
      <c r="A59" s="4" t="n"/>
      <c r="C59" s="2" t="n"/>
    </row>
    <row r="60">
      <c r="A60" s="4" t="n"/>
      <c r="C60" s="2" t="n"/>
    </row>
    <row r="61">
      <c r="A61" s="4" t="n"/>
      <c r="C61" s="2" t="n"/>
    </row>
    <row r="62">
      <c r="A62" s="4" t="n"/>
      <c r="C62" s="2" t="n"/>
    </row>
    <row r="63">
      <c r="A63" s="4" t="n"/>
      <c r="C63" s="2" t="n"/>
    </row>
    <row r="64">
      <c r="A64" s="4" t="n"/>
      <c r="C64" s="2" t="n"/>
    </row>
    <row r="65">
      <c r="A65" s="4" t="n"/>
      <c r="C65" s="2" t="n"/>
    </row>
    <row r="66">
      <c r="A66" s="4" t="n"/>
      <c r="C66" s="2" t="n"/>
    </row>
    <row r="67">
      <c r="A67" s="4" t="n"/>
      <c r="C67" s="2" t="n"/>
    </row>
    <row r="68">
      <c r="A68" s="4" t="n"/>
      <c r="C68" s="2" t="n"/>
    </row>
    <row r="69">
      <c r="A69" s="4" t="n"/>
      <c r="C69" s="2" t="n"/>
    </row>
    <row r="70">
      <c r="A70" s="4" t="n"/>
      <c r="C70" s="2" t="n"/>
    </row>
    <row r="71">
      <c r="A71" s="4" t="n"/>
      <c r="C71" s="2" t="n"/>
    </row>
    <row r="72">
      <c r="A72" s="4" t="n"/>
      <c r="C72" s="2" t="n"/>
    </row>
    <row r="73">
      <c r="A73" s="4" t="n"/>
      <c r="C73" s="2" t="n"/>
    </row>
    <row r="74">
      <c r="A74" s="4" t="n"/>
      <c r="C74" s="2" t="n"/>
    </row>
    <row r="75">
      <c r="A75" s="4" t="n"/>
      <c r="C75" s="2" t="n"/>
    </row>
    <row r="76">
      <c r="A76" s="4" t="n"/>
      <c r="C76" s="2" t="n"/>
    </row>
    <row r="77">
      <c r="A77" s="4" t="n"/>
      <c r="C77" s="2" t="n"/>
    </row>
    <row r="78">
      <c r="A78" s="4" t="n"/>
      <c r="C78" s="2" t="n"/>
    </row>
    <row r="79">
      <c r="A79" s="4" t="n"/>
      <c r="C79" s="2" t="n"/>
    </row>
    <row r="80">
      <c r="A80" s="4" t="n"/>
      <c r="C80" s="2" t="n"/>
    </row>
    <row r="81">
      <c r="A81" s="4" t="n"/>
      <c r="C81" s="2" t="n"/>
    </row>
    <row r="82">
      <c r="A82" s="4" t="n"/>
      <c r="C82" s="2" t="n"/>
    </row>
    <row r="83">
      <c r="A83" s="4" t="n"/>
      <c r="C83" s="2" t="n"/>
    </row>
    <row r="84">
      <c r="A84" s="4" t="n"/>
      <c r="C84" s="2" t="n"/>
    </row>
    <row r="85">
      <c r="A85" s="4" t="n"/>
      <c r="C85" s="2" t="n"/>
    </row>
    <row r="86">
      <c r="A86" s="4" t="n"/>
      <c r="C86" s="2" t="n"/>
    </row>
    <row r="87">
      <c r="A87" s="4" t="n"/>
      <c r="C87" s="2" t="n"/>
    </row>
    <row r="88">
      <c r="A88" s="4" t="n"/>
      <c r="C88" s="2" t="n"/>
    </row>
    <row r="89">
      <c r="A89" s="4" t="n"/>
      <c r="C89" s="2" t="n"/>
    </row>
    <row r="90">
      <c r="A90" s="4" t="n"/>
      <c r="C90" s="2" t="n"/>
    </row>
    <row r="91">
      <c r="A91" s="4" t="n"/>
      <c r="C91" s="2" t="n"/>
    </row>
    <row r="92">
      <c r="A92" s="4" t="n"/>
      <c r="C92" s="2" t="n"/>
    </row>
    <row r="93">
      <c r="A93" s="4" t="n"/>
      <c r="C93" s="2" t="n"/>
    </row>
    <row r="94">
      <c r="A94" s="4" t="n"/>
      <c r="C94" s="2" t="n"/>
    </row>
    <row r="95">
      <c r="A95" s="4" t="n"/>
      <c r="C95" s="2" t="n"/>
    </row>
    <row r="96">
      <c r="A96" s="4" t="n"/>
      <c r="C96" s="2" t="n"/>
    </row>
    <row r="97">
      <c r="A97" s="4" t="n"/>
      <c r="C97" s="2" t="n"/>
    </row>
    <row r="98">
      <c r="A98" s="4" t="n"/>
      <c r="C98" s="2" t="n"/>
    </row>
    <row r="99">
      <c r="A99" s="4" t="n"/>
      <c r="C99" s="2" t="n"/>
    </row>
    <row r="100">
      <c r="A100" s="4" t="n"/>
      <c r="C100" s="2" t="n"/>
    </row>
    <row r="101">
      <c r="A101" s="4" t="n"/>
      <c r="C101" s="2" t="n"/>
    </row>
    <row r="102">
      <c r="A102" s="4" t="n"/>
      <c r="C102" s="2" t="n"/>
    </row>
    <row r="103">
      <c r="A103" s="4" t="n"/>
      <c r="C103" s="2" t="n"/>
    </row>
    <row r="104">
      <c r="A104" s="4" t="n"/>
      <c r="C104" s="2" t="n"/>
    </row>
    <row r="105">
      <c r="A105" s="4" t="n"/>
      <c r="C105" s="2" t="n"/>
    </row>
    <row r="106">
      <c r="A106" s="4" t="n"/>
      <c r="C106" s="2" t="n"/>
    </row>
    <row r="107">
      <c r="A107" s="4" t="n"/>
      <c r="C107" s="2" t="n"/>
    </row>
    <row r="108">
      <c r="A108" s="4" t="n"/>
      <c r="C108" s="2" t="n"/>
    </row>
    <row r="109">
      <c r="A109" s="4" t="n"/>
      <c r="C109" s="2" t="n"/>
    </row>
    <row r="110">
      <c r="A110" s="4" t="n"/>
      <c r="C110" s="2" t="n"/>
    </row>
    <row r="111">
      <c r="A111" s="4" t="n"/>
      <c r="C111" s="2" t="n"/>
    </row>
    <row r="112">
      <c r="A112" s="4" t="n"/>
      <c r="C112" s="2" t="n"/>
    </row>
    <row r="113">
      <c r="A113" s="4" t="n"/>
      <c r="C113" s="2" t="n"/>
    </row>
    <row r="114">
      <c r="A114" s="4" t="n"/>
      <c r="C114" s="2" t="n"/>
    </row>
    <row r="115">
      <c r="A115" s="4" t="n"/>
      <c r="C115" s="2" t="n"/>
    </row>
    <row r="116">
      <c r="A116" s="4" t="n"/>
      <c r="C116" s="2" t="n"/>
    </row>
  </sheetData>
  <dataValidations count="1">
    <dataValidation sqref="D2:D116" showDropDown="0" showInputMessage="0" showErrorMessage="0" allowBlank="1" errorTitle="Geçersiz değer" error="Listeden bir değer seçin" type="list">
      <formula1>"Otomatik ödeme,Havale/EFT,Banka kartı,Nakit,Diğer"</formula1>
    </dataValidation>
  </dataValidations>
  <printOptions gridLines="0"/>
  <pageMargins left="0.75" right="0.75" top="1" bottom="1" header="0.5" footer="0.5"/>
  <pageSetup orientation="portrait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Borç türü</t>
        </is>
      </c>
      <c r="B1" s="1" t="inlineStr">
        <is>
          <t>Toplam borç</t>
        </is>
      </c>
      <c r="C1" s="1" t="inlineStr">
        <is>
          <t>Ödenen</t>
        </is>
      </c>
      <c r="D1" s="1" t="inlineStr">
        <is>
          <t>Kalan</t>
        </is>
      </c>
    </row>
    <row r="2">
      <c r="A2" t="inlineStr">
        <is>
          <t>Kredi kartı</t>
        </is>
      </c>
      <c r="B2" s="2">
        <f>SUMIFS(Borçlar!$C:$C,Borçlar!$B:$B,A2)</f>
        <v/>
      </c>
      <c r="C2" s="2">
        <f>SUMIFS(Borçlar!$F:$F,Borçlar!$B:$B,A2)</f>
        <v/>
      </c>
      <c r="D2" s="2">
        <f>B2-C2</f>
        <v/>
      </c>
      <c r="F2" s="5" t="inlineStr">
        <is>
          <t>Kalan toplam borç</t>
        </is>
      </c>
      <c r="G2" s="2">
        <f>D8</f>
        <v/>
      </c>
    </row>
    <row r="3">
      <c r="A3" t="inlineStr">
        <is>
          <t>İhtiyaç kredisi</t>
        </is>
      </c>
      <c r="B3" s="2">
        <f>SUMIFS(Borçlar!$C:$C,Borçlar!$B:$B,A3)</f>
        <v/>
      </c>
      <c r="C3" s="2">
        <f>SUMIFS(Borçlar!$F:$F,Borçlar!$B:$B,A3)</f>
        <v/>
      </c>
      <c r="D3" s="2">
        <f>B3-C3</f>
        <v/>
      </c>
      <c r="F3" s="5" t="inlineStr">
        <is>
          <t>Aylık taksit yükü</t>
        </is>
      </c>
      <c r="G3" s="2">
        <f>SUMIFS(Borçlar!$D:$D,Borçlar!$I:$I,"Devam ediyor")</f>
        <v/>
      </c>
    </row>
    <row r="4">
      <c r="A4" t="inlineStr">
        <is>
          <t>Taşıt kredisi</t>
        </is>
      </c>
      <c r="B4" s="2">
        <f>SUMIFS(Borçlar!$C:$C,Borçlar!$B:$B,A4)</f>
        <v/>
      </c>
      <c r="C4" s="2">
        <f>SUMIFS(Borçlar!$F:$F,Borçlar!$B:$B,A4)</f>
        <v/>
      </c>
      <c r="D4" s="2">
        <f>B4-C4</f>
        <v/>
      </c>
      <c r="F4" s="5" t="inlineStr">
        <is>
          <t>Ödenen oran</t>
        </is>
      </c>
      <c r="G4" s="6">
        <f>IF(B8=0,0,C8/B8)</f>
        <v/>
      </c>
    </row>
    <row r="5">
      <c r="A5" t="inlineStr">
        <is>
          <t>Konut kredisi</t>
        </is>
      </c>
      <c r="B5" s="2">
        <f>SUMIFS(Borçlar!$C:$C,Borçlar!$B:$B,A5)</f>
        <v/>
      </c>
      <c r="C5" s="2">
        <f>SUMIFS(Borçlar!$F:$F,Borçlar!$B:$B,A5)</f>
        <v/>
      </c>
      <c r="D5" s="2">
        <f>B5-C5</f>
        <v/>
      </c>
      <c r="F5" s="5" t="inlineStr">
        <is>
          <t>Açık borç sayısı</t>
        </is>
      </c>
      <c r="G5" s="3">
        <f>COUNTIF(Borçlar!$I:$I,"Devam ediyor")</f>
        <v/>
      </c>
    </row>
    <row r="6">
      <c r="A6" t="inlineStr">
        <is>
          <t>Kişisel borç</t>
        </is>
      </c>
      <c r="B6" s="2">
        <f>SUMIFS(Borçlar!$C:$C,Borçlar!$B:$B,A6)</f>
        <v/>
      </c>
      <c r="C6" s="2">
        <f>SUMIFS(Borçlar!$F:$F,Borçlar!$B:$B,A6)</f>
        <v/>
      </c>
      <c r="D6" s="2">
        <f>B6-C6</f>
        <v/>
      </c>
      <c r="F6" s="5" t="inlineStr">
        <is>
          <t>En uzun kalan taksit</t>
        </is>
      </c>
      <c r="G6" s="3">
        <f>MAX(Borçlar!$H$2:$H$31)</f>
        <v/>
      </c>
    </row>
    <row r="7">
      <c r="A7" t="inlineStr">
        <is>
          <t>Diğer</t>
        </is>
      </c>
      <c r="B7" s="2">
        <f>SUMIFS(Borçlar!$C:$C,Borçlar!$B:$B,A7)</f>
        <v/>
      </c>
      <c r="C7" s="2">
        <f>SUMIFS(Borçlar!$F:$F,Borçlar!$B:$B,A7)</f>
        <v/>
      </c>
      <c r="D7" s="2">
        <f>B7-C7</f>
        <v/>
      </c>
    </row>
    <row r="8">
      <c r="A8" t="inlineStr">
        <is>
          <t>Toplam</t>
        </is>
      </c>
      <c r="B8" s="2">
        <f>SUM(B2:B7)</f>
        <v/>
      </c>
      <c r="C8" s="2">
        <f>SUM(C2:C7)</f>
        <v/>
      </c>
      <c r="D8" s="2">
        <f>SUM(D2:D7)</f>
        <v/>
      </c>
    </row>
  </sheetData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2026-10-16T11:20:10Z</dcterms:created>
  <dcterms:modified xsi:type="dcterms:W3CDTF">2026-10-16T11:20:10Z</dcterms:modified>
</cp:coreProperties>
</file>